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9200" windowHeight="11340" tabRatio="817"/>
  </bookViews>
  <sheets>
    <sheet name="シート一覧" sheetId="36" r:id="rId1"/>
    <sheet name="ご使用方法・データ入力" sheetId="2" r:id="rId2"/>
    <sheet name="①海外研修実施希望申込書" sheetId="3" r:id="rId3"/>
    <sheet name="②海外研修日程案" sheetId="4" r:id="rId4"/>
    <sheet name="①海外研修実施申請書" sheetId="5" state="hidden" r:id="rId5"/>
    <sheet name="②海外研修実施計画の概要" sheetId="6" state="hidden" r:id="rId6"/>
    <sheet name="③講師・管理員略歴書" sheetId="7" state="hidden" r:id="rId7"/>
    <sheet name="④通訳略歴書" sheetId="27" state="hidden" r:id="rId8"/>
    <sheet name="⑤海外研修実施予算概算" sheetId="9" state="hidden" r:id="rId9"/>
    <sheet name="②海外研修日程案（自動入力）" sheetId="28" state="hidden" r:id="rId10"/>
    <sheet name="⑦個人情報の取り扱いについて" sheetId="11" state="hidden" r:id="rId11"/>
    <sheet name="①海外研修完了報告及び精算払請求書" sheetId="12" state="hidden" r:id="rId12"/>
    <sheet name="②海外研修実施結果（報告書）" sheetId="29" state="hidden" r:id="rId13"/>
    <sheet name="③海外研修実施費実績額並びに精算払請求金額の算出内訳" sheetId="14" state="hidden" r:id="rId14"/>
    <sheet name="④研修生名簿" sheetId="15" state="hidden" r:id="rId15"/>
    <sheet name="⑤海外研修実績日程表" sheetId="31" state="hidden" r:id="rId16"/>
    <sheet name="⑥海外研修直後評価票（協力機関用）" sheetId="33" state="hidden" r:id="rId17"/>
    <sheet name="⑦出張業務日程表、滞在費及び渡航費" sheetId="18" state="hidden" r:id="rId18"/>
    <sheet name="⑧参加者出欠確認表" sheetId="19" state="hidden" r:id="rId19"/>
    <sheet name="⑨参加者日当領収書" sheetId="34" state="hidden" r:id="rId20"/>
    <sheet name="⑩研修協力謝金請求書" sheetId="21" state="hidden" r:id="rId21"/>
    <sheet name="⑪研修協力謝金領収書" sheetId="35" state="hidden" r:id="rId22"/>
    <sheet name="⑫遠隔地からの参加者のための宿泊費等明細" sheetId="23" state="hidden" r:id="rId23"/>
    <sheet name="⑬振込先口座届" sheetId="24" state="hidden" r:id="rId24"/>
  </sheets>
  <externalReferences>
    <externalReference r:id="rId25"/>
    <externalReference r:id="rId26"/>
  </externalReferences>
  <definedNames>
    <definedName name="_xlnm.Print_Area" localSheetId="2">①海外研修実施希望申込書!$A$1:$K$93</definedName>
    <definedName name="_xlnm.Print_Area" localSheetId="4">①海外研修実施申請書!$A$1:$K$40</definedName>
    <definedName name="_xlnm.Print_Area" localSheetId="5">②海外研修実施計画の概要!$A$1:$S$114</definedName>
    <definedName name="_xlnm.Print_Area" localSheetId="12">'②海外研修実施結果（報告書）'!$A$1:$T$98</definedName>
    <definedName name="_xlnm.Print_Area" localSheetId="3">②海外研修日程案!$A$1:$M$60</definedName>
    <definedName name="_xlnm.Print_Area" localSheetId="9">'②海外研修日程案（自動入力）'!$A$1:$M$60</definedName>
    <definedName name="_xlnm.Print_Area" localSheetId="6">③講師・管理員略歴書!$A$1:$M$58</definedName>
    <definedName name="_xlnm.Print_Area" localSheetId="7">④通訳略歴書!$A$1:$M$52</definedName>
    <definedName name="_xlnm.Print_Area" localSheetId="10">⑦個人情報の取り扱いについて!$A$1:$H$39</definedName>
    <definedName name="_xlnm.Print_Area" localSheetId="17">'⑦出張業務日程表、滞在費及び渡航費'!$A$1:$J$38</definedName>
    <definedName name="_xlnm.Print_Area" localSheetId="20">⑩研修協力謝金請求書!$A$1:$I$23</definedName>
    <definedName name="_xlnm.Print_Area" localSheetId="21">⑪研修協力謝金領収書!$A$1:$I$23</definedName>
    <definedName name="_xlnm.Print_Area" localSheetId="23">⑬振込先口座届!$A$1:$I$33</definedName>
    <definedName name="_xlnm.Print_Area" localSheetId="1">ご使用方法・データ入力!$A$7:$J$57</definedName>
    <definedName name="_xlnm.Print_Area">[1]質問票!$A$1:$E$177</definedName>
    <definedName name="敬称" localSheetId="16">[2]基本データ!#REF!</definedName>
    <definedName name="敬称" localSheetId="19">[2]基本データ!#REF!</definedName>
    <definedName name="敬称" localSheetId="21">[2]基本データ!#REF!</definedName>
    <definedName name="敬称">[2]基本データ!#REF!</definedName>
    <definedName name="通貨" localSheetId="16">[2]基本データ!#REF!</definedName>
    <definedName name="通貨" localSheetId="19">[2]基本データ!#REF!</definedName>
    <definedName name="通貨" localSheetId="21">[2]基本データ!#REF!</definedName>
    <definedName name="通貨">[2]基本データ!#REF!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7" i="31" l="1"/>
  <c r="F65" i="6" l="1"/>
  <c r="H12" i="27" l="1"/>
  <c r="D12" i="27"/>
  <c r="H12" i="7"/>
  <c r="K12" i="7"/>
  <c r="G12" i="7"/>
  <c r="D12" i="7"/>
  <c r="D5" i="7"/>
  <c r="H25" i="23" l="1"/>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6" i="19"/>
  <c r="I25" i="23"/>
  <c r="C22" i="35" l="1"/>
  <c r="C21" i="35"/>
  <c r="D14" i="35"/>
  <c r="C14" i="35"/>
  <c r="C10" i="21"/>
  <c r="C10" i="35" s="1"/>
  <c r="C8" i="21"/>
  <c r="C8" i="35" s="1"/>
  <c r="C7" i="21"/>
  <c r="C7" i="35" s="1"/>
  <c r="C5" i="21"/>
  <c r="C5" i="35" s="1"/>
  <c r="C58" i="34" l="1"/>
  <c r="C57" i="34"/>
  <c r="C56" i="34"/>
  <c r="C55" i="34"/>
  <c r="C54" i="34"/>
  <c r="C53" i="34"/>
  <c r="C52" i="34"/>
  <c r="C51" i="34"/>
  <c r="C50" i="34"/>
  <c r="C49" i="34"/>
  <c r="C48"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11" i="34"/>
  <c r="C10" i="34"/>
  <c r="J6" i="34" l="1"/>
  <c r="B58" i="34"/>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C9" i="34"/>
  <c r="B9" i="34"/>
  <c r="C7" i="19" l="1"/>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6" i="19"/>
  <c r="C13" i="18" l="1"/>
  <c r="C14" i="18"/>
  <c r="C15" i="18"/>
  <c r="C16" i="18"/>
  <c r="C17" i="18"/>
  <c r="C18" i="18"/>
  <c r="C19" i="18"/>
  <c r="C20" i="18"/>
  <c r="C21" i="18"/>
  <c r="C22" i="18"/>
  <c r="C23" i="18"/>
  <c r="C24" i="18"/>
  <c r="C25" i="18"/>
  <c r="C26" i="18"/>
  <c r="C12" i="18"/>
  <c r="A14" i="18"/>
  <c r="A15" i="18"/>
  <c r="A16" i="18" s="1"/>
  <c r="A17" i="18" s="1"/>
  <c r="A18" i="18" s="1"/>
  <c r="A19" i="18" s="1"/>
  <c r="A20" i="18" s="1"/>
  <c r="A21" i="18" s="1"/>
  <c r="A22" i="18" s="1"/>
  <c r="A23" i="18" s="1"/>
  <c r="A24" i="18" s="1"/>
  <c r="A25" i="18" s="1"/>
  <c r="A26" i="18" s="1"/>
  <c r="A13" i="18"/>
  <c r="J38" i="18"/>
  <c r="I30" i="18"/>
  <c r="J27" i="18"/>
  <c r="I27" i="18"/>
  <c r="G6" i="33" l="1"/>
  <c r="D6" i="33"/>
  <c r="A6" i="33"/>
  <c r="D4" i="33"/>
  <c r="D3" i="33"/>
  <c r="K59" i="31" l="1"/>
  <c r="K68" i="31"/>
  <c r="K67" i="31"/>
  <c r="K69" i="31" s="1"/>
  <c r="K63" i="31"/>
  <c r="K62" i="31"/>
  <c r="K64" i="31" s="1"/>
  <c r="K58" i="31"/>
  <c r="J51" i="31"/>
  <c r="J50" i="31"/>
  <c r="J49" i="31"/>
  <c r="J48" i="31"/>
  <c r="C48" i="31"/>
  <c r="M46" i="31"/>
  <c r="L46" i="31"/>
  <c r="G46" i="31"/>
  <c r="F46" i="31"/>
  <c r="M45" i="31"/>
  <c r="L45" i="31"/>
  <c r="G45" i="31"/>
  <c r="F45" i="31"/>
  <c r="M44" i="31"/>
  <c r="L44" i="31"/>
  <c r="G44" i="31"/>
  <c r="F44" i="31"/>
  <c r="M43" i="31"/>
  <c r="L43" i="31"/>
  <c r="H43" i="31"/>
  <c r="G43" i="31"/>
  <c r="F43" i="31"/>
  <c r="B43" i="31"/>
  <c r="M42" i="31"/>
  <c r="L42" i="31"/>
  <c r="G42" i="31"/>
  <c r="F42" i="31"/>
  <c r="M41" i="31"/>
  <c r="L41" i="31"/>
  <c r="G41" i="31"/>
  <c r="F41" i="31"/>
  <c r="M40" i="31"/>
  <c r="L40" i="31"/>
  <c r="G40" i="31"/>
  <c r="F40" i="31"/>
  <c r="M39" i="31"/>
  <c r="L39" i="31"/>
  <c r="H39" i="31"/>
  <c r="G39" i="31"/>
  <c r="F39" i="31"/>
  <c r="B39" i="31"/>
  <c r="M38" i="31"/>
  <c r="L38" i="31"/>
  <c r="G38" i="31"/>
  <c r="F38" i="31"/>
  <c r="M37" i="31"/>
  <c r="L37" i="31"/>
  <c r="G37" i="31"/>
  <c r="F37" i="31"/>
  <c r="M36" i="31"/>
  <c r="L36" i="31"/>
  <c r="G36" i="31"/>
  <c r="F36" i="31"/>
  <c r="M35" i="31"/>
  <c r="L35" i="31"/>
  <c r="H35" i="31"/>
  <c r="G35" i="31"/>
  <c r="F35" i="31"/>
  <c r="B35" i="31"/>
  <c r="M34" i="31"/>
  <c r="L34" i="31"/>
  <c r="G34" i="31"/>
  <c r="F34" i="31"/>
  <c r="M33" i="31"/>
  <c r="L33" i="31"/>
  <c r="G33" i="31"/>
  <c r="F33" i="31"/>
  <c r="M32" i="31"/>
  <c r="L32" i="31"/>
  <c r="G32" i="31"/>
  <c r="F32" i="31"/>
  <c r="M31" i="31"/>
  <c r="L31" i="31"/>
  <c r="H31" i="31"/>
  <c r="G31" i="31"/>
  <c r="F31" i="31"/>
  <c r="B31" i="31"/>
  <c r="M30" i="31"/>
  <c r="L30" i="31"/>
  <c r="G30" i="31"/>
  <c r="F30" i="31"/>
  <c r="M29" i="31"/>
  <c r="L29" i="31"/>
  <c r="G29" i="31"/>
  <c r="F29" i="31"/>
  <c r="M28" i="31"/>
  <c r="L28" i="31"/>
  <c r="G28" i="31"/>
  <c r="F28" i="31"/>
  <c r="M27" i="31"/>
  <c r="L27" i="31"/>
  <c r="H27" i="31"/>
  <c r="G27" i="31"/>
  <c r="F27" i="31"/>
  <c r="B27" i="31"/>
  <c r="M26" i="31"/>
  <c r="L26" i="31"/>
  <c r="G26" i="31"/>
  <c r="F26" i="31"/>
  <c r="M25" i="31"/>
  <c r="L25" i="31"/>
  <c r="G25" i="31"/>
  <c r="F25" i="31"/>
  <c r="M24" i="31"/>
  <c r="L24" i="31"/>
  <c r="G24" i="31"/>
  <c r="F24" i="31"/>
  <c r="M23" i="31"/>
  <c r="L23" i="31"/>
  <c r="H23" i="31"/>
  <c r="G23" i="31"/>
  <c r="F23" i="31"/>
  <c r="B23" i="31"/>
  <c r="M22" i="31"/>
  <c r="L22" i="31"/>
  <c r="G22" i="31"/>
  <c r="F22" i="31"/>
  <c r="M21" i="31"/>
  <c r="L21" i="31"/>
  <c r="G21" i="31"/>
  <c r="F21" i="31"/>
  <c r="M20" i="31"/>
  <c r="L20" i="31"/>
  <c r="G20" i="31"/>
  <c r="F20" i="31"/>
  <c r="M19" i="31"/>
  <c r="L19" i="31"/>
  <c r="H19" i="31"/>
  <c r="G19" i="31"/>
  <c r="F19" i="31"/>
  <c r="B19" i="31"/>
  <c r="M18" i="31"/>
  <c r="L18" i="31"/>
  <c r="G18" i="31"/>
  <c r="F18" i="31"/>
  <c r="M17" i="31"/>
  <c r="L17" i="31"/>
  <c r="G17" i="31"/>
  <c r="F17" i="31"/>
  <c r="M16" i="31"/>
  <c r="L16" i="31"/>
  <c r="G16" i="31"/>
  <c r="F16" i="31"/>
  <c r="M15" i="31"/>
  <c r="L15" i="31"/>
  <c r="H15" i="31"/>
  <c r="G15" i="31"/>
  <c r="F15" i="31"/>
  <c r="B15" i="31"/>
  <c r="M14" i="31"/>
  <c r="L14" i="31"/>
  <c r="G14" i="31"/>
  <c r="F14" i="31"/>
  <c r="M13" i="31"/>
  <c r="L13" i="31"/>
  <c r="G13" i="31"/>
  <c r="F13" i="31"/>
  <c r="M12" i="31"/>
  <c r="L12" i="31"/>
  <c r="G12" i="31"/>
  <c r="F12" i="31"/>
  <c r="M11" i="31"/>
  <c r="L11" i="31"/>
  <c r="H11" i="31"/>
  <c r="G11" i="31"/>
  <c r="F11" i="31"/>
  <c r="B11" i="31"/>
  <c r="M10" i="31"/>
  <c r="L10" i="31"/>
  <c r="G10" i="31"/>
  <c r="F10" i="31"/>
  <c r="M9" i="31"/>
  <c r="L9" i="31"/>
  <c r="G9" i="31"/>
  <c r="F9" i="31"/>
  <c r="M8" i="31"/>
  <c r="L8" i="31"/>
  <c r="G8" i="31"/>
  <c r="F8" i="31"/>
  <c r="M7" i="31"/>
  <c r="L7" i="31"/>
  <c r="H7" i="31"/>
  <c r="G7" i="31"/>
  <c r="F7" i="31"/>
  <c r="B7" i="31"/>
  <c r="H5" i="31"/>
  <c r="B5" i="31"/>
  <c r="A57" i="15"/>
  <c r="J52" i="31" l="1"/>
  <c r="G57" i="15" l="1"/>
  <c r="E57" i="15"/>
  <c r="H32" i="14" l="1"/>
  <c r="H31" i="14"/>
  <c r="H25" i="14"/>
  <c r="H15" i="14"/>
  <c r="H14" i="14"/>
  <c r="H8" i="14"/>
  <c r="H7" i="14"/>
  <c r="F32" i="14"/>
  <c r="I32" i="14" s="1"/>
  <c r="F31" i="14"/>
  <c r="F25" i="14"/>
  <c r="I25" i="14" s="1"/>
  <c r="F15" i="14"/>
  <c r="F14" i="14"/>
  <c r="I14" i="14" s="1"/>
  <c r="F8" i="14"/>
  <c r="F7" i="14"/>
  <c r="I7" i="14" s="1"/>
  <c r="G28" i="14"/>
  <c r="H28" i="14" s="1"/>
  <c r="G21" i="14"/>
  <c r="H21" i="14" s="1"/>
  <c r="G16" i="14"/>
  <c r="H16" i="14" s="1"/>
  <c r="G9" i="14"/>
  <c r="H9" i="14" s="1"/>
  <c r="E28" i="14"/>
  <c r="F28" i="14" s="1"/>
  <c r="D28" i="14"/>
  <c r="D33" i="14" s="1"/>
  <c r="E9" i="14"/>
  <c r="F9" i="14" s="1"/>
  <c r="D9" i="14"/>
  <c r="E21" i="14"/>
  <c r="F21" i="14" s="1"/>
  <c r="D21" i="14"/>
  <c r="E16" i="14"/>
  <c r="F16" i="14" s="1"/>
  <c r="D16" i="14"/>
  <c r="I16" i="14" l="1"/>
  <c r="I21" i="14"/>
  <c r="F33" i="14"/>
  <c r="I33" i="14" s="1"/>
  <c r="H33" i="14"/>
  <c r="I8" i="14"/>
  <c r="I15" i="14"/>
  <c r="I31" i="14"/>
  <c r="D26" i="14"/>
  <c r="D35" i="14" s="1"/>
  <c r="H26" i="14"/>
  <c r="H35" i="14" s="1"/>
  <c r="F26" i="14"/>
  <c r="I28" i="14"/>
  <c r="I9" i="14"/>
  <c r="I26" i="14"/>
  <c r="F35" i="14" l="1"/>
  <c r="I35" i="14"/>
  <c r="R62" i="29"/>
  <c r="R61" i="29"/>
  <c r="R60" i="29"/>
  <c r="R59" i="29"/>
  <c r="G62" i="29"/>
  <c r="G61" i="29"/>
  <c r="G60" i="29"/>
  <c r="G59" i="29"/>
  <c r="C62" i="29"/>
  <c r="C61" i="29"/>
  <c r="C60" i="29"/>
  <c r="C59" i="29"/>
  <c r="B53" i="29" l="1"/>
  <c r="S51" i="29"/>
  <c r="Q51" i="29"/>
  <c r="O51" i="29"/>
  <c r="L51" i="29"/>
  <c r="G50" i="29"/>
  <c r="G47" i="29"/>
  <c r="I29" i="29"/>
  <c r="B15" i="29"/>
  <c r="C15" i="21" l="1"/>
  <c r="O6" i="33"/>
  <c r="G27" i="29"/>
  <c r="E27" i="6"/>
  <c r="C34" i="29"/>
  <c r="F15" i="29"/>
  <c r="I20" i="29"/>
  <c r="G28" i="29"/>
  <c r="G26" i="29"/>
  <c r="G25" i="29"/>
  <c r="G24" i="29"/>
  <c r="G23" i="29"/>
  <c r="G22" i="29"/>
  <c r="G21" i="29"/>
  <c r="G31" i="29"/>
  <c r="I30" i="29"/>
  <c r="N28" i="29"/>
  <c r="N27" i="29"/>
  <c r="N24" i="29"/>
  <c r="N23" i="29"/>
  <c r="N22" i="29"/>
  <c r="G46" i="29"/>
  <c r="J56" i="29"/>
  <c r="F56" i="29"/>
  <c r="M13" i="29"/>
  <c r="H13" i="29"/>
  <c r="B13" i="29"/>
  <c r="H10" i="29"/>
  <c r="H8" i="29"/>
  <c r="S5" i="29"/>
  <c r="H5" i="29"/>
  <c r="H4" i="29"/>
  <c r="D29" i="12"/>
  <c r="D28" i="12"/>
  <c r="D27" i="12"/>
  <c r="D24" i="12"/>
  <c r="D25" i="12"/>
  <c r="D23" i="12"/>
  <c r="D22" i="12"/>
  <c r="D21" i="12"/>
  <c r="D20" i="12"/>
  <c r="D18" i="12"/>
  <c r="D17" i="12"/>
  <c r="E16" i="12"/>
  <c r="E15" i="12"/>
  <c r="J53" i="28"/>
  <c r="J52" i="28"/>
  <c r="J51" i="28"/>
  <c r="J50" i="28"/>
  <c r="C50" i="28"/>
  <c r="H45" i="28"/>
  <c r="H41" i="28"/>
  <c r="H37" i="28"/>
  <c r="H33" i="28"/>
  <c r="H29" i="28"/>
  <c r="H25" i="28"/>
  <c r="H21" i="28"/>
  <c r="H17" i="28"/>
  <c r="H13" i="28"/>
  <c r="H9" i="28"/>
  <c r="M48" i="28"/>
  <c r="L48" i="28"/>
  <c r="M47" i="28"/>
  <c r="L47" i="28"/>
  <c r="M46" i="28"/>
  <c r="L46" i="28"/>
  <c r="M45" i="28"/>
  <c r="L45" i="28"/>
  <c r="M44" i="28"/>
  <c r="L44" i="28"/>
  <c r="M43" i="28"/>
  <c r="L43" i="28"/>
  <c r="M42" i="28"/>
  <c r="L42" i="28"/>
  <c r="M41" i="28"/>
  <c r="L41" i="28"/>
  <c r="M40" i="28"/>
  <c r="L40" i="28"/>
  <c r="M39" i="28"/>
  <c r="L39" i="28"/>
  <c r="M38" i="28"/>
  <c r="L38" i="28"/>
  <c r="M37" i="28"/>
  <c r="L37" i="28"/>
  <c r="M36" i="28"/>
  <c r="L36" i="28"/>
  <c r="M35" i="28"/>
  <c r="L35" i="28"/>
  <c r="M34" i="28"/>
  <c r="L34" i="28"/>
  <c r="M33" i="28"/>
  <c r="L33" i="28"/>
  <c r="M32" i="28"/>
  <c r="L32" i="28"/>
  <c r="M31" i="28"/>
  <c r="L31" i="28"/>
  <c r="M30" i="28"/>
  <c r="L30" i="28"/>
  <c r="M29" i="28"/>
  <c r="L29" i="28"/>
  <c r="M28" i="28"/>
  <c r="L28" i="28"/>
  <c r="M27" i="28"/>
  <c r="L27" i="28"/>
  <c r="M26" i="28"/>
  <c r="L26" i="28"/>
  <c r="M25" i="28"/>
  <c r="L25" i="28"/>
  <c r="M24" i="28"/>
  <c r="L24" i="28"/>
  <c r="M23" i="28"/>
  <c r="L23" i="28"/>
  <c r="M22" i="28"/>
  <c r="L22" i="28"/>
  <c r="M21" i="28"/>
  <c r="L21" i="28"/>
  <c r="M20" i="28"/>
  <c r="L20" i="28"/>
  <c r="M19" i="28"/>
  <c r="L19" i="28"/>
  <c r="M18" i="28"/>
  <c r="L18" i="28"/>
  <c r="M17" i="28"/>
  <c r="L17" i="28"/>
  <c r="M16" i="28"/>
  <c r="L16" i="28"/>
  <c r="M15" i="28"/>
  <c r="L15" i="28"/>
  <c r="M14" i="28"/>
  <c r="L14" i="28"/>
  <c r="M13" i="28"/>
  <c r="L13" i="28"/>
  <c r="M12" i="28"/>
  <c r="L12" i="28"/>
  <c r="M11" i="28"/>
  <c r="L11" i="28"/>
  <c r="M10" i="28"/>
  <c r="L10" i="28"/>
  <c r="M9" i="28"/>
  <c r="L9" i="28"/>
  <c r="G48" i="28"/>
  <c r="F48" i="28"/>
  <c r="G47" i="28"/>
  <c r="F47" i="28"/>
  <c r="G46" i="28"/>
  <c r="F46" i="28"/>
  <c r="G45" i="28"/>
  <c r="F45" i="28"/>
  <c r="G44" i="28"/>
  <c r="F44" i="28"/>
  <c r="G43" i="28"/>
  <c r="F43" i="28"/>
  <c r="G42" i="28"/>
  <c r="F42" i="28"/>
  <c r="G41" i="28"/>
  <c r="F41" i="28"/>
  <c r="G40" i="28"/>
  <c r="F40" i="28"/>
  <c r="G39" i="28"/>
  <c r="F39" i="28"/>
  <c r="G38" i="28"/>
  <c r="F38" i="28"/>
  <c r="G37" i="28"/>
  <c r="F37" i="28"/>
  <c r="G36" i="28"/>
  <c r="F36" i="28"/>
  <c r="G35" i="28"/>
  <c r="F35" i="28"/>
  <c r="G34" i="28"/>
  <c r="F34" i="28"/>
  <c r="G33" i="28"/>
  <c r="F33" i="28"/>
  <c r="G32" i="28"/>
  <c r="F32" i="28"/>
  <c r="G31" i="28"/>
  <c r="F31" i="28"/>
  <c r="G30" i="28"/>
  <c r="F30" i="28"/>
  <c r="G29" i="28"/>
  <c r="F29" i="28"/>
  <c r="G28" i="28"/>
  <c r="F28" i="28"/>
  <c r="G27" i="28"/>
  <c r="F27" i="28"/>
  <c r="G26" i="28"/>
  <c r="F26" i="28"/>
  <c r="G25" i="28"/>
  <c r="F25" i="28"/>
  <c r="G24" i="28"/>
  <c r="F24" i="28"/>
  <c r="G23" i="28"/>
  <c r="F23" i="28"/>
  <c r="G22" i="28"/>
  <c r="F22" i="28"/>
  <c r="G21" i="28"/>
  <c r="F21" i="28"/>
  <c r="G20" i="28"/>
  <c r="F20" i="28"/>
  <c r="G19" i="28"/>
  <c r="F19" i="28"/>
  <c r="G18" i="28"/>
  <c r="F18" i="28"/>
  <c r="G17" i="28"/>
  <c r="F17" i="28"/>
  <c r="G16" i="28"/>
  <c r="F16" i="28"/>
  <c r="G15" i="28"/>
  <c r="F15" i="28"/>
  <c r="G14" i="28"/>
  <c r="F14" i="28"/>
  <c r="G13" i="28"/>
  <c r="F13" i="28"/>
  <c r="G12" i="28"/>
  <c r="F12" i="28"/>
  <c r="G11" i="28"/>
  <c r="F11" i="28"/>
  <c r="G10" i="28"/>
  <c r="F10" i="28"/>
  <c r="G9" i="28"/>
  <c r="F9" i="28"/>
  <c r="B45" i="28"/>
  <c r="B41" i="28"/>
  <c r="B37" i="28"/>
  <c r="B33" i="28"/>
  <c r="B29" i="28"/>
  <c r="B25" i="28"/>
  <c r="B21" i="28"/>
  <c r="B17" i="28"/>
  <c r="B13" i="28"/>
  <c r="B9" i="28"/>
  <c r="H7" i="28"/>
  <c r="B7" i="28"/>
  <c r="D38" i="9"/>
  <c r="D36" i="9"/>
  <c r="D31" i="9"/>
  <c r="D29" i="9"/>
  <c r="D24" i="9"/>
  <c r="D18" i="9"/>
  <c r="D7" i="9"/>
  <c r="C12" i="21" l="1"/>
  <c r="C12" i="35" s="1"/>
  <c r="M6" i="34"/>
  <c r="I6" i="33"/>
  <c r="C16" i="21"/>
  <c r="C16" i="35" s="1"/>
  <c r="M6" i="33"/>
  <c r="M3" i="15"/>
  <c r="E12" i="21"/>
  <c r="E12" i="35" s="1"/>
  <c r="O6" i="34"/>
  <c r="K6" i="33"/>
  <c r="D17" i="21"/>
  <c r="D17" i="35" s="1"/>
  <c r="C15" i="35"/>
  <c r="G48" i="29"/>
  <c r="F63" i="6"/>
  <c r="B59" i="6"/>
  <c r="B55" i="6" l="1"/>
  <c r="B29" i="29" s="1"/>
  <c r="B46" i="6"/>
  <c r="B20" i="29" s="1"/>
  <c r="E46" i="6"/>
  <c r="E20" i="29" s="1"/>
  <c r="E55" i="6"/>
  <c r="E29" i="29" s="1"/>
  <c r="G60" i="3" l="1"/>
  <c r="D60" i="3"/>
  <c r="I27" i="6"/>
  <c r="B17" i="6"/>
  <c r="B15" i="6"/>
  <c r="L13" i="6"/>
  <c r="G13" i="6"/>
  <c r="B13" i="6"/>
  <c r="R5" i="6"/>
  <c r="G10" i="6"/>
  <c r="G8" i="6"/>
  <c r="G5" i="6"/>
  <c r="G4" i="6"/>
  <c r="E28" i="6" l="1"/>
  <c r="F57" i="29"/>
  <c r="I28" i="6"/>
  <c r="J57" i="29"/>
  <c r="F8" i="3"/>
  <c r="F9" i="3"/>
  <c r="D28" i="5"/>
  <c r="D27" i="5"/>
  <c r="D26" i="5"/>
  <c r="D22" i="5"/>
  <c r="D21" i="5"/>
  <c r="D20" i="5"/>
  <c r="D19" i="5"/>
  <c r="D17" i="5"/>
  <c r="D16" i="5"/>
  <c r="E15" i="5"/>
  <c r="E14" i="5"/>
  <c r="E48" i="2"/>
  <c r="C52" i="4"/>
  <c r="C51" i="4"/>
  <c r="J54" i="4"/>
  <c r="J54" i="28" s="1"/>
  <c r="A9" i="4"/>
  <c r="A7" i="31" s="1"/>
  <c r="D63" i="3"/>
  <c r="D62" i="3"/>
  <c r="H60" i="3"/>
  <c r="H59" i="3"/>
  <c r="D59" i="3"/>
  <c r="D53" i="3"/>
  <c r="I50" i="3"/>
  <c r="G50" i="3"/>
  <c r="C30" i="3"/>
  <c r="C28" i="3"/>
  <c r="J21" i="3"/>
  <c r="E22" i="3"/>
  <c r="E21" i="3"/>
  <c r="H6" i="29" s="1"/>
  <c r="G18" i="3"/>
  <c r="J17" i="3"/>
  <c r="G17" i="3"/>
  <c r="F16" i="3"/>
  <c r="F15" i="3"/>
  <c r="F14" i="3"/>
  <c r="F13" i="3"/>
  <c r="F11" i="3"/>
  <c r="F10" i="3"/>
  <c r="G7" i="6" l="1"/>
  <c r="H7" i="29"/>
  <c r="A8" i="31"/>
  <c r="D5" i="19"/>
  <c r="E5" i="19" s="1"/>
  <c r="F5" i="19" s="1"/>
  <c r="G5" i="19" s="1"/>
  <c r="H5" i="19" s="1"/>
  <c r="I5" i="19" s="1"/>
  <c r="J5" i="19" s="1"/>
  <c r="K5" i="19" s="1"/>
  <c r="L5" i="19" s="1"/>
  <c r="M5" i="19" s="1"/>
  <c r="A11" i="31"/>
  <c r="C51" i="28"/>
  <c r="C49" i="31"/>
  <c r="J28" i="6"/>
  <c r="K57" i="29"/>
  <c r="C52" i="28"/>
  <c r="C50" i="31"/>
  <c r="A7" i="5"/>
  <c r="A7" i="12" s="1"/>
  <c r="G6" i="6"/>
  <c r="A10" i="4"/>
  <c r="A9" i="28"/>
  <c r="A13" i="4"/>
  <c r="A14" i="4" s="1"/>
  <c r="A15" i="31" l="1"/>
  <c r="A12" i="31"/>
  <c r="A17" i="4"/>
  <c r="A18" i="4" s="1"/>
  <c r="A13" i="28"/>
  <c r="A10" i="28"/>
  <c r="A16" i="31" l="1"/>
  <c r="A19" i="31"/>
  <c r="A21" i="4"/>
  <c r="A22" i="4" s="1"/>
  <c r="A14" i="28"/>
  <c r="A17" i="28"/>
  <c r="A23" i="31" l="1"/>
  <c r="A20" i="31"/>
  <c r="A25" i="4"/>
  <c r="A18" i="28"/>
  <c r="A21" i="28"/>
  <c r="A24" i="31" l="1"/>
  <c r="A27" i="31"/>
  <c r="A26" i="4"/>
  <c r="A29" i="4"/>
  <c r="A22" i="28"/>
  <c r="A25" i="28"/>
  <c r="A31" i="31" l="1"/>
  <c r="A28" i="31"/>
  <c r="A30" i="4"/>
  <c r="A33" i="4"/>
  <c r="A26" i="28"/>
  <c r="A29" i="28"/>
  <c r="A32" i="31" l="1"/>
  <c r="A35" i="31"/>
  <c r="A37" i="4"/>
  <c r="A34" i="4"/>
  <c r="A30" i="28"/>
  <c r="A33" i="28"/>
  <c r="A39" i="31" l="1"/>
  <c r="A36" i="31"/>
  <c r="A41" i="4"/>
  <c r="A38" i="4"/>
  <c r="A34" i="28"/>
  <c r="A37" i="28"/>
  <c r="E47" i="2"/>
  <c r="A40" i="31" l="1"/>
  <c r="A43" i="31"/>
  <c r="A44" i="31" s="1"/>
  <c r="A45" i="4"/>
  <c r="A46" i="4" s="1"/>
  <c r="A42" i="4"/>
  <c r="A38" i="28"/>
  <c r="A41" i="28"/>
  <c r="A42" i="28" l="1"/>
  <c r="A45" i="28"/>
  <c r="A46" i="28" s="1"/>
</calcChain>
</file>

<file path=xl/comments1.xml><?xml version="1.0" encoding="utf-8"?>
<comments xmlns="http://schemas.openxmlformats.org/spreadsheetml/2006/main">
  <authors>
    <author>作成者</author>
  </authors>
  <commentList>
    <comment ref="J3" authorId="0" shapeId="0">
      <text>
        <r>
          <rPr>
            <sz val="10"/>
            <color indexed="81"/>
            <rFont val="ＭＳ Ｐゴシック"/>
            <family val="3"/>
            <charset val="128"/>
          </rPr>
          <t>申請日をご入力ください</t>
        </r>
      </text>
    </comment>
  </commentList>
</comments>
</file>

<file path=xl/comments2.xml><?xml version="1.0" encoding="utf-8"?>
<comments xmlns="http://schemas.openxmlformats.org/spreadsheetml/2006/main">
  <authors>
    <author>作成者</author>
  </authors>
  <commentList>
    <comment ref="J3" authorId="0" shapeId="0">
      <text>
        <r>
          <rPr>
            <sz val="10"/>
            <color indexed="81"/>
            <rFont val="ＭＳ Ｐゴシック"/>
            <family val="3"/>
            <charset val="128"/>
          </rPr>
          <t>申請日をご入力ください</t>
        </r>
      </text>
    </comment>
  </commentList>
</comments>
</file>

<file path=xl/comments3.xml><?xml version="1.0" encoding="utf-8"?>
<comments xmlns="http://schemas.openxmlformats.org/spreadsheetml/2006/main">
  <authors>
    <author>作成者</author>
  </authors>
  <commentList>
    <comment ref="D5" authorId="0" shapeId="0">
      <text>
        <r>
          <rPr>
            <sz val="10"/>
            <color indexed="81"/>
            <rFont val="ＭＳ Ｐゴシック"/>
            <family val="3"/>
            <charset val="128"/>
          </rPr>
          <t>外国人もカタカナ等日本語で表記し、旅券記載名欄にアルファベットをご記入ください。</t>
        </r>
      </text>
    </comment>
    <comment ref="D10" authorId="0" shapeId="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4.xml><?xml version="1.0" encoding="utf-8"?>
<comments xmlns="http://schemas.openxmlformats.org/spreadsheetml/2006/main">
  <authors>
    <author>作成者</author>
  </authors>
  <commentList>
    <comment ref="D5" authorId="0" shapeId="0">
      <text>
        <r>
          <rPr>
            <sz val="10"/>
            <color indexed="81"/>
            <rFont val="ＭＳ Ｐゴシック"/>
            <family val="3"/>
            <charset val="128"/>
          </rPr>
          <t>外国人もカタカナ等日本語で表記し、旅券記載名欄にアルファベットをご記入ください。</t>
        </r>
      </text>
    </comment>
    <comment ref="D10" authorId="0" shapeId="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5.xml><?xml version="1.0" encoding="utf-8"?>
<comments xmlns="http://schemas.openxmlformats.org/spreadsheetml/2006/main">
  <authors>
    <author>作成者</author>
  </authors>
  <commentList>
    <comment ref="D4" authorId="0" shapeId="0">
      <text>
        <r>
          <rPr>
            <sz val="10"/>
            <color indexed="81"/>
            <rFont val="ＭＳ Ｐゴシック"/>
            <family val="3"/>
            <charset val="128"/>
          </rPr>
          <t>金額欄には、</t>
        </r>
        <r>
          <rPr>
            <b/>
            <sz val="10"/>
            <color indexed="81"/>
            <rFont val="ＭＳ Ｐゴシック"/>
            <family val="3"/>
            <charset val="128"/>
          </rPr>
          <t>円金額</t>
        </r>
        <r>
          <rPr>
            <sz val="10"/>
            <color indexed="81"/>
            <rFont val="ＭＳ Ｐゴシック"/>
            <family val="3"/>
            <charset val="128"/>
          </rPr>
          <t>をご記入ください。</t>
        </r>
        <r>
          <rPr>
            <b/>
            <sz val="10"/>
            <color indexed="81"/>
            <rFont val="ＭＳ Ｐゴシック"/>
            <family val="3"/>
            <charset val="128"/>
          </rPr>
          <t>計算式記入、リンク貼付け等はしないでください。</t>
        </r>
      </text>
    </comment>
    <comment ref="D31" authorId="0" shapeId="0">
      <text>
        <r>
          <rPr>
            <b/>
            <sz val="10"/>
            <color indexed="81"/>
            <rFont val="ＭＳ Ｐゴシック"/>
            <family val="3"/>
            <charset val="128"/>
          </rPr>
          <t>現地で発生する</t>
        </r>
        <r>
          <rPr>
            <sz val="10"/>
            <color indexed="81"/>
            <rFont val="ＭＳ Ｐゴシック"/>
            <family val="3"/>
            <charset val="128"/>
          </rPr>
          <t>、運営関係の費用。</t>
        </r>
      </text>
    </comment>
  </commentList>
</comments>
</file>

<file path=xl/comments6.xml><?xml version="1.0" encoding="utf-8"?>
<comments xmlns="http://schemas.openxmlformats.org/spreadsheetml/2006/main">
  <authors>
    <author>作成者</author>
  </authors>
  <commentList>
    <comment ref="B65" authorId="0" shapeId="0">
      <text>
        <r>
          <rPr>
            <sz val="10"/>
            <color indexed="81"/>
            <rFont val="ＭＳ Ｐゴシック"/>
            <family val="3"/>
            <charset val="128"/>
          </rPr>
          <t>不要の場合は、非表示にしてください。</t>
        </r>
      </text>
    </comment>
  </commentList>
</comments>
</file>

<file path=xl/comments7.xml><?xml version="1.0" encoding="utf-8"?>
<comments xmlns="http://schemas.openxmlformats.org/spreadsheetml/2006/main">
  <authors>
    <author>作成者</author>
  </authors>
  <commentList>
    <comment ref="D5" authorId="0" shapeId="0">
      <text>
        <r>
          <rPr>
            <sz val="10"/>
            <color indexed="81"/>
            <rFont val="ＭＳ Ｐゴシック"/>
            <family val="3"/>
            <charset val="128"/>
          </rPr>
          <t>日付を確認し、正しい日付をご入力ください</t>
        </r>
      </text>
    </comment>
  </commentList>
</comments>
</file>

<file path=xl/comments8.xml><?xml version="1.0" encoding="utf-8"?>
<comments xmlns="http://schemas.openxmlformats.org/spreadsheetml/2006/main">
  <authors>
    <author>作成者</author>
  </authors>
  <commentList>
    <comment ref="E6" authorId="0" shapeId="0">
      <text>
        <r>
          <rPr>
            <sz val="10"/>
            <color indexed="81"/>
            <rFont val="ＭＳ Ｐゴシック"/>
            <family val="3"/>
            <charset val="128"/>
          </rPr>
          <t>1日あたりの現地通貨の単価をご入力ください</t>
        </r>
      </text>
    </comment>
    <comment ref="K6" authorId="0" shapeId="0">
      <text>
        <r>
          <rPr>
            <sz val="10"/>
            <color indexed="81"/>
            <rFont val="ＭＳ Ｐゴシック"/>
            <family val="3"/>
            <charset val="128"/>
          </rPr>
          <t>現地通貨の単位をご記入ください</t>
        </r>
      </text>
    </comment>
    <comment ref="O6" authorId="0" shapeId="0">
      <text>
        <r>
          <rPr>
            <sz val="10"/>
            <color indexed="81"/>
            <rFont val="ＭＳ Ｐゴシック"/>
            <family val="3"/>
            <charset val="128"/>
          </rPr>
          <t>研修期間が正しいかご確認ください</t>
        </r>
      </text>
    </comment>
  </commentList>
</comments>
</file>

<file path=xl/comments9.xml><?xml version="1.0" encoding="utf-8"?>
<comments xmlns="http://schemas.openxmlformats.org/spreadsheetml/2006/main">
  <authors>
    <author>作成者</author>
  </authors>
  <commentList>
    <comment ref="A26" authorId="0" shapeId="0">
      <text>
        <r>
          <rPr>
            <sz val="10"/>
            <color indexed="81"/>
            <rFont val="ＭＳ Ｐゴシック"/>
            <family val="3"/>
            <charset val="128"/>
          </rPr>
          <t>左づめでご入力ください</t>
        </r>
      </text>
    </comment>
  </commentList>
</comments>
</file>

<file path=xl/sharedStrings.xml><?xml version="1.0" encoding="utf-8"?>
<sst xmlns="http://schemas.openxmlformats.org/spreadsheetml/2006/main" count="1357" uniqueCount="948">
  <si>
    <t>【海外研修実施希望申込】</t>
    <rPh sb="1" eb="3">
      <t>カイガイ</t>
    </rPh>
    <rPh sb="3" eb="5">
      <t>ケンシュウ</t>
    </rPh>
    <rPh sb="5" eb="7">
      <t>ジッシ</t>
    </rPh>
    <rPh sb="7" eb="9">
      <t>キボウ</t>
    </rPh>
    <rPh sb="9" eb="11">
      <t>モウシコミ</t>
    </rPh>
    <phoneticPr fontId="1"/>
  </si>
  <si>
    <t>①</t>
  </si>
  <si>
    <t>①</t>
    <phoneticPr fontId="1"/>
  </si>
  <si>
    <t>②</t>
  </si>
  <si>
    <t>書式名</t>
    <rPh sb="0" eb="2">
      <t>ショシキ</t>
    </rPh>
    <rPh sb="2" eb="3">
      <t>メイ</t>
    </rPh>
    <phoneticPr fontId="1"/>
  </si>
  <si>
    <t>【海外研修実施希望申請】</t>
    <rPh sb="1" eb="3">
      <t>カイガイ</t>
    </rPh>
    <rPh sb="3" eb="5">
      <t>ケンシュウ</t>
    </rPh>
    <rPh sb="5" eb="7">
      <t>ジッシ</t>
    </rPh>
    <rPh sb="7" eb="9">
      <t>キボウ</t>
    </rPh>
    <rPh sb="9" eb="11">
      <t>シンセイ</t>
    </rPh>
    <phoneticPr fontId="1"/>
  </si>
  <si>
    <t>②</t>
    <phoneticPr fontId="1"/>
  </si>
  <si>
    <t>③</t>
  </si>
  <si>
    <t>④</t>
    <phoneticPr fontId="1"/>
  </si>
  <si>
    <t>⑤</t>
  </si>
  <si>
    <t>⑤</t>
    <phoneticPr fontId="1"/>
  </si>
  <si>
    <t>⑥</t>
  </si>
  <si>
    <t>⑦</t>
  </si>
  <si>
    <t>海外研修実施申請書</t>
    <rPh sb="0" eb="2">
      <t>カイガイ</t>
    </rPh>
    <rPh sb="2" eb="4">
      <t>ケンシュウ</t>
    </rPh>
    <rPh sb="4" eb="6">
      <t>ジッシ</t>
    </rPh>
    <rPh sb="6" eb="9">
      <t>シンセイショ</t>
    </rPh>
    <phoneticPr fontId="1"/>
  </si>
  <si>
    <t>【海外研修完了報告及び精算払請求】</t>
    <rPh sb="1" eb="3">
      <t>カイガイ</t>
    </rPh>
    <rPh sb="3" eb="5">
      <t>ケンシュウ</t>
    </rPh>
    <rPh sb="5" eb="7">
      <t>カンリョウ</t>
    </rPh>
    <rPh sb="7" eb="9">
      <t>ホウコク</t>
    </rPh>
    <rPh sb="9" eb="10">
      <t>オヨ</t>
    </rPh>
    <rPh sb="11" eb="13">
      <t>セイサン</t>
    </rPh>
    <rPh sb="13" eb="14">
      <t>バライ</t>
    </rPh>
    <rPh sb="14" eb="16">
      <t>セイキュウ</t>
    </rPh>
    <phoneticPr fontId="1"/>
  </si>
  <si>
    <t>⑧</t>
  </si>
  <si>
    <t>⑨</t>
  </si>
  <si>
    <t>⑩</t>
  </si>
  <si>
    <t>⑪</t>
  </si>
  <si>
    <t>⑫</t>
  </si>
  <si>
    <t>⑬</t>
  </si>
  <si>
    <t>1.</t>
    <phoneticPr fontId="1"/>
  </si>
  <si>
    <t>2.</t>
    <phoneticPr fontId="1"/>
  </si>
  <si>
    <t>海外研修実施希望申込書</t>
    <rPh sb="0" eb="2">
      <t>カイガイ</t>
    </rPh>
    <rPh sb="2" eb="4">
      <t>ケンシュウ</t>
    </rPh>
    <rPh sb="4" eb="6">
      <t>ジッシ</t>
    </rPh>
    <rPh sb="6" eb="8">
      <t>キボウ</t>
    </rPh>
    <rPh sb="8" eb="11">
      <t>モウシコミショ</t>
    </rPh>
    <phoneticPr fontId="1"/>
  </si>
  <si>
    <t>海外研修完了報告及び精算払請求書</t>
    <rPh sb="0" eb="2">
      <t>カイガイ</t>
    </rPh>
    <rPh sb="2" eb="4">
      <t>ケンシュウ</t>
    </rPh>
    <rPh sb="4" eb="6">
      <t>カンリョウ</t>
    </rPh>
    <rPh sb="6" eb="8">
      <t>ホウコク</t>
    </rPh>
    <rPh sb="8" eb="9">
      <t>オヨ</t>
    </rPh>
    <rPh sb="10" eb="12">
      <t>セイサン</t>
    </rPh>
    <rPh sb="12" eb="13">
      <t>バラ</t>
    </rPh>
    <rPh sb="13" eb="15">
      <t>セイキュウ</t>
    </rPh>
    <rPh sb="15" eb="16">
      <t>ショ</t>
    </rPh>
    <phoneticPr fontId="1"/>
  </si>
  <si>
    <t>海外研修実施結果（報告書）</t>
    <rPh sb="0" eb="2">
      <t>カイガイ</t>
    </rPh>
    <rPh sb="2" eb="4">
      <t>ケンシュウ</t>
    </rPh>
    <rPh sb="4" eb="6">
      <t>ジッシ</t>
    </rPh>
    <rPh sb="6" eb="8">
      <t>ケッカ</t>
    </rPh>
    <rPh sb="9" eb="12">
      <t>ホウコクショ</t>
    </rPh>
    <phoneticPr fontId="1"/>
  </si>
  <si>
    <t>研修生名簿</t>
    <rPh sb="0" eb="3">
      <t>ケンシュウセイ</t>
    </rPh>
    <rPh sb="3" eb="5">
      <t>メイボ</t>
    </rPh>
    <phoneticPr fontId="1"/>
  </si>
  <si>
    <t>海外研修実績日程表</t>
    <rPh sb="0" eb="2">
      <t>カイガイ</t>
    </rPh>
    <rPh sb="2" eb="4">
      <t>ケンシュウ</t>
    </rPh>
    <rPh sb="4" eb="6">
      <t>ジッセキ</t>
    </rPh>
    <rPh sb="6" eb="9">
      <t>ニッテイヒョウ</t>
    </rPh>
    <phoneticPr fontId="1"/>
  </si>
  <si>
    <t>3.</t>
    <phoneticPr fontId="1"/>
  </si>
  <si>
    <t>4.</t>
    <phoneticPr fontId="1"/>
  </si>
  <si>
    <t>5.</t>
    <phoneticPr fontId="1"/>
  </si>
  <si>
    <t>6-2.</t>
    <phoneticPr fontId="1"/>
  </si>
  <si>
    <t>海外研修直後評価票（協力機関用）</t>
    <rPh sb="0" eb="9">
      <t>カイガイケンシュウチョクゴヒョウカヒョウ</t>
    </rPh>
    <rPh sb="10" eb="14">
      <t>キョウリョクキカン</t>
    </rPh>
    <rPh sb="14" eb="15">
      <t>ヨウ</t>
    </rPh>
    <phoneticPr fontId="1"/>
  </si>
  <si>
    <t>出張業務日程表、滞在費及び渡航費</t>
    <rPh sb="0" eb="2">
      <t>シュッチョウ</t>
    </rPh>
    <rPh sb="2" eb="4">
      <t>ギョウム</t>
    </rPh>
    <rPh sb="4" eb="7">
      <t>ニッテイヒョウ</t>
    </rPh>
    <rPh sb="8" eb="11">
      <t>タイザイヒ</t>
    </rPh>
    <rPh sb="11" eb="12">
      <t>オヨ</t>
    </rPh>
    <rPh sb="13" eb="16">
      <t>トコウヒ</t>
    </rPh>
    <phoneticPr fontId="1"/>
  </si>
  <si>
    <t>参加者出欠確認表</t>
    <rPh sb="0" eb="3">
      <t>サンカシャ</t>
    </rPh>
    <rPh sb="3" eb="5">
      <t>シュッケツ</t>
    </rPh>
    <rPh sb="5" eb="7">
      <t>カクニン</t>
    </rPh>
    <rPh sb="7" eb="8">
      <t>オモテ</t>
    </rPh>
    <phoneticPr fontId="1"/>
  </si>
  <si>
    <r>
      <t xml:space="preserve">海外研修日程案 </t>
    </r>
    <r>
      <rPr>
        <sz val="11"/>
        <color rgb="FFFF0000"/>
        <rFont val="ＭＳ Ｐ明朝"/>
        <family val="1"/>
        <charset val="128"/>
      </rPr>
      <t>（自動入力）</t>
    </r>
    <r>
      <rPr>
        <b/>
        <sz val="11"/>
        <color rgb="FFFF0000"/>
        <rFont val="ＭＳ Ｐ明朝"/>
        <family val="1"/>
        <charset val="128"/>
      </rPr>
      <t>　※実施希望申込書と日程案が異なる場合は、手入力ください。</t>
    </r>
    <rPh sb="16" eb="18">
      <t>ジッシ</t>
    </rPh>
    <rPh sb="18" eb="20">
      <t>キボウ</t>
    </rPh>
    <rPh sb="20" eb="23">
      <t>モウシコミショ</t>
    </rPh>
    <rPh sb="24" eb="26">
      <t>ニッテイ</t>
    </rPh>
    <rPh sb="26" eb="27">
      <t>アン</t>
    </rPh>
    <rPh sb="28" eb="29">
      <t>コト</t>
    </rPh>
    <rPh sb="31" eb="33">
      <t>バアイ</t>
    </rPh>
    <rPh sb="35" eb="36">
      <t>テ</t>
    </rPh>
    <rPh sb="36" eb="38">
      <t>ニュウリョク</t>
    </rPh>
    <phoneticPr fontId="1"/>
  </si>
  <si>
    <t>ご使用方法</t>
    <rPh sb="1" eb="3">
      <t>シヨウ</t>
    </rPh>
    <rPh sb="3" eb="5">
      <t>ホウホウ</t>
    </rPh>
    <phoneticPr fontId="1"/>
  </si>
  <si>
    <t>1）</t>
    <phoneticPr fontId="1"/>
  </si>
  <si>
    <t>2）</t>
    <phoneticPr fontId="1"/>
  </si>
  <si>
    <t>3）</t>
    <phoneticPr fontId="1"/>
  </si>
  <si>
    <t>完成した書類をAOTSへご提出ください。</t>
    <rPh sb="0" eb="2">
      <t>カンセイ</t>
    </rPh>
    <rPh sb="4" eb="6">
      <t>ショルイ</t>
    </rPh>
    <rPh sb="13" eb="15">
      <t>テイシュツ</t>
    </rPh>
    <phoneticPr fontId="1"/>
  </si>
  <si>
    <t>基本データ</t>
    <rPh sb="0" eb="2">
      <t>キホン</t>
    </rPh>
    <phoneticPr fontId="1"/>
  </si>
  <si>
    <t>実施形態</t>
    <rPh sb="0" eb="2">
      <t>ジッシ</t>
    </rPh>
    <rPh sb="2" eb="4">
      <t>ケイタイ</t>
    </rPh>
    <phoneticPr fontId="1"/>
  </si>
  <si>
    <t>1）協力機関情報（協力機関＝申込み企業）</t>
    <rPh sb="2" eb="4">
      <t>キョウリョク</t>
    </rPh>
    <rPh sb="4" eb="6">
      <t>キカン</t>
    </rPh>
    <rPh sb="6" eb="8">
      <t>ジョウホウ</t>
    </rPh>
    <rPh sb="9" eb="11">
      <t>キョウリョク</t>
    </rPh>
    <rPh sb="11" eb="13">
      <t>キカン</t>
    </rPh>
    <rPh sb="14" eb="16">
      <t>モウシコ</t>
    </rPh>
    <rPh sb="17" eb="19">
      <t>キギョウ</t>
    </rPh>
    <phoneticPr fontId="1"/>
  </si>
  <si>
    <t>住所</t>
    <rPh sb="0" eb="2">
      <t>ジュウショ</t>
    </rPh>
    <phoneticPr fontId="1"/>
  </si>
  <si>
    <t>2）研修情報</t>
    <rPh sb="2" eb="4">
      <t>ケンシュウ</t>
    </rPh>
    <rPh sb="4" eb="6">
      <t>ジョウホウ</t>
    </rPh>
    <phoneticPr fontId="1"/>
  </si>
  <si>
    <t>（和）</t>
    <rPh sb="1" eb="2">
      <t>ワ</t>
    </rPh>
    <phoneticPr fontId="1"/>
  </si>
  <si>
    <t>（英）</t>
    <rPh sb="1" eb="2">
      <t>エイ</t>
    </rPh>
    <phoneticPr fontId="1"/>
  </si>
  <si>
    <t>事務担当者</t>
    <rPh sb="0" eb="2">
      <t>ジム</t>
    </rPh>
    <rPh sb="2" eb="5">
      <t>タントウシャ</t>
    </rPh>
    <phoneticPr fontId="1"/>
  </si>
  <si>
    <t>代表者</t>
    <rPh sb="0" eb="3">
      <t>ダイヒョウシャ</t>
    </rPh>
    <phoneticPr fontId="1"/>
  </si>
  <si>
    <t>役職</t>
    <rPh sb="0" eb="2">
      <t>ヤクショク</t>
    </rPh>
    <phoneticPr fontId="1"/>
  </si>
  <si>
    <t>氏名</t>
    <rPh sb="0" eb="2">
      <t>シメイ</t>
    </rPh>
    <phoneticPr fontId="1"/>
  </si>
  <si>
    <t>部課名</t>
    <rPh sb="0" eb="2">
      <t>ブカ</t>
    </rPh>
    <rPh sb="2" eb="3">
      <t>メイ</t>
    </rPh>
    <phoneticPr fontId="1"/>
  </si>
  <si>
    <t>TEL</t>
    <phoneticPr fontId="1"/>
  </si>
  <si>
    <t>FAX</t>
    <phoneticPr fontId="1"/>
  </si>
  <si>
    <t>E-mail</t>
    <phoneticPr fontId="1"/>
  </si>
  <si>
    <t>研修コース名</t>
    <rPh sb="0" eb="2">
      <t>ケンシュウ</t>
    </rPh>
    <rPh sb="5" eb="6">
      <t>メイ</t>
    </rPh>
    <phoneticPr fontId="1"/>
  </si>
  <si>
    <t>実施国</t>
    <rPh sb="0" eb="2">
      <t>ジッシ</t>
    </rPh>
    <rPh sb="2" eb="3">
      <t>コク</t>
    </rPh>
    <phoneticPr fontId="1"/>
  </si>
  <si>
    <t>実施都市</t>
    <rPh sb="0" eb="2">
      <t>ジッシ</t>
    </rPh>
    <rPh sb="2" eb="4">
      <t>トシ</t>
    </rPh>
    <phoneticPr fontId="1"/>
  </si>
  <si>
    <t>参加予定者数</t>
    <rPh sb="0" eb="2">
      <t>サンカ</t>
    </rPh>
    <rPh sb="2" eb="5">
      <t>ヨテイシャ</t>
    </rPh>
    <rPh sb="5" eb="6">
      <t>スウ</t>
    </rPh>
    <phoneticPr fontId="1"/>
  </si>
  <si>
    <t>開始予定日</t>
    <rPh sb="0" eb="2">
      <t>カイシ</t>
    </rPh>
    <rPh sb="2" eb="5">
      <t>ヨテイビ</t>
    </rPh>
    <phoneticPr fontId="1"/>
  </si>
  <si>
    <t>終了予定日</t>
    <rPh sb="0" eb="2">
      <t>シュウリョウ</t>
    </rPh>
    <rPh sb="2" eb="4">
      <t>ヨテイ</t>
    </rPh>
    <rPh sb="4" eb="5">
      <t>ビ</t>
    </rPh>
    <phoneticPr fontId="1"/>
  </si>
  <si>
    <t>研修日数（休日除く）</t>
    <rPh sb="0" eb="2">
      <t>ケンシュウ</t>
    </rPh>
    <rPh sb="2" eb="4">
      <t>ニッスウ</t>
    </rPh>
    <rPh sb="5" eb="7">
      <t>キュウジツ</t>
    </rPh>
    <rPh sb="7" eb="8">
      <t>ノゾ</t>
    </rPh>
    <phoneticPr fontId="1"/>
  </si>
  <si>
    <t>講師</t>
    <rPh sb="0" eb="2">
      <t>コウシ</t>
    </rPh>
    <phoneticPr fontId="1"/>
  </si>
  <si>
    <t>人数</t>
    <rPh sb="0" eb="2">
      <t>ニンズウ</t>
    </rPh>
    <phoneticPr fontId="1"/>
  </si>
  <si>
    <t>使用言語</t>
    <rPh sb="0" eb="2">
      <t>シヨウ</t>
    </rPh>
    <rPh sb="2" eb="4">
      <t>ゲンゴ</t>
    </rPh>
    <phoneticPr fontId="1"/>
  </si>
  <si>
    <t>通訳言語</t>
    <rPh sb="0" eb="2">
      <t>ツウヤク</t>
    </rPh>
    <rPh sb="2" eb="4">
      <t>ゲンゴ</t>
    </rPh>
    <phoneticPr fontId="1"/>
  </si>
  <si>
    <t>募集方法</t>
    <rPh sb="0" eb="2">
      <t>ボシュウ</t>
    </rPh>
    <rPh sb="2" eb="4">
      <t>ホウホウ</t>
    </rPh>
    <phoneticPr fontId="1"/>
  </si>
  <si>
    <t>推薦</t>
  </si>
  <si>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</si>
  <si>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</si>
  <si>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ダイレクトメール</t>
    <phoneticPr fontId="1"/>
  </si>
  <si>
    <t>その他</t>
    <rPh sb="2" eb="3">
      <t>タ</t>
    </rPh>
    <phoneticPr fontId="1"/>
  </si>
  <si>
    <t>募集主体</t>
    <rPh sb="0" eb="2">
      <t>ボシュウ</t>
    </rPh>
    <rPh sb="2" eb="4">
      <t>シュタイ</t>
    </rPh>
    <phoneticPr fontId="1"/>
  </si>
  <si>
    <t>海外協力機関</t>
    <rPh sb="0" eb="2">
      <t>カイガイ</t>
    </rPh>
    <rPh sb="2" eb="4">
      <t>キョウリョク</t>
    </rPh>
    <rPh sb="4" eb="6">
      <t>キカン</t>
    </rPh>
    <phoneticPr fontId="1"/>
  </si>
  <si>
    <t>3）海外協力機関情報</t>
    <rPh sb="2" eb="4">
      <t>カイガイ</t>
    </rPh>
    <rPh sb="4" eb="6">
      <t>キョウリョク</t>
    </rPh>
    <rPh sb="6" eb="8">
      <t>キカン</t>
    </rPh>
    <rPh sb="8" eb="10">
      <t>ジョウホウ</t>
    </rPh>
    <phoneticPr fontId="1"/>
  </si>
  <si>
    <t>FAX</t>
    <phoneticPr fontId="1"/>
  </si>
  <si>
    <t>協力機関との関係</t>
    <rPh sb="0" eb="2">
      <t>キョウリョク</t>
    </rPh>
    <rPh sb="2" eb="4">
      <t>キカン</t>
    </rPh>
    <rPh sb="6" eb="8">
      <t>カンケイ</t>
    </rPh>
    <phoneticPr fontId="1"/>
  </si>
  <si>
    <t>通常型</t>
  </si>
  <si>
    <t>株式会社AOTS</t>
    <rPh sb="0" eb="4">
      <t>カブ</t>
    </rPh>
    <phoneticPr fontId="1"/>
  </si>
  <si>
    <t>AOTS Co., Ltd.</t>
    <phoneticPr fontId="1"/>
  </si>
  <si>
    <t>104-0061</t>
    <phoneticPr fontId="1"/>
  </si>
  <si>
    <t>東京都中央区銀座5-12-5</t>
    <rPh sb="0" eb="8">
      <t>１０４－００６１</t>
    </rPh>
    <phoneticPr fontId="1"/>
  </si>
  <si>
    <t>代表取締役</t>
    <rPh sb="0" eb="2">
      <t>ダイヒョウ</t>
    </rPh>
    <rPh sb="2" eb="5">
      <t>トリシマリヤク</t>
    </rPh>
    <phoneticPr fontId="1"/>
  </si>
  <si>
    <t>田中　太郎</t>
    <rPh sb="0" eb="2">
      <t>タナカ</t>
    </rPh>
    <rPh sb="3" eb="5">
      <t>タロウ</t>
    </rPh>
    <phoneticPr fontId="1"/>
  </si>
  <si>
    <t>製造本部　製造第1課　課長</t>
    <rPh sb="0" eb="2">
      <t>セイゾウ</t>
    </rPh>
    <rPh sb="2" eb="4">
      <t>ホンブ</t>
    </rPh>
    <rPh sb="5" eb="7">
      <t>セイゾウ</t>
    </rPh>
    <rPh sb="7" eb="8">
      <t>ダイ</t>
    </rPh>
    <rPh sb="9" eb="10">
      <t>カ</t>
    </rPh>
    <rPh sb="11" eb="13">
      <t>カチョウ</t>
    </rPh>
    <phoneticPr fontId="1"/>
  </si>
  <si>
    <t>山田　二郎</t>
    <rPh sb="0" eb="2">
      <t>ヤマダ</t>
    </rPh>
    <rPh sb="3" eb="5">
      <t>ジロウ</t>
    </rPh>
    <phoneticPr fontId="1"/>
  </si>
  <si>
    <t>03-xxxx-xxxx</t>
    <phoneticPr fontId="1"/>
  </si>
  <si>
    <t>yamada@aots.co.jp</t>
    <phoneticPr fontId="1"/>
  </si>
  <si>
    <t>現場リーダーのための5Sの基本と生産管理研修</t>
    <rPh sb="0" eb="2">
      <t>ゲンバ</t>
    </rPh>
    <rPh sb="13" eb="15">
      <t>キホン</t>
    </rPh>
    <rPh sb="16" eb="18">
      <t>セイサン</t>
    </rPh>
    <rPh sb="18" eb="20">
      <t>カンリ</t>
    </rPh>
    <rPh sb="20" eb="22">
      <t>ケンシュウ</t>
    </rPh>
    <phoneticPr fontId="1"/>
  </si>
  <si>
    <t>5S and Production Management Training for Leaders at a Manufacutruing Site</t>
    <phoneticPr fontId="1"/>
  </si>
  <si>
    <t>インドネシア</t>
    <phoneticPr fontId="1"/>
  </si>
  <si>
    <t>Indonesia</t>
    <phoneticPr fontId="1"/>
  </si>
  <si>
    <t>ジャカルタ</t>
    <phoneticPr fontId="1"/>
  </si>
  <si>
    <t>Jakarta</t>
    <phoneticPr fontId="1"/>
  </si>
  <si>
    <t>英語</t>
    <rPh sb="0" eb="2">
      <t>エイゴ</t>
    </rPh>
    <phoneticPr fontId="1"/>
  </si>
  <si>
    <t>Kaigai Kenshu Inc.</t>
    <phoneticPr fontId="1"/>
  </si>
  <si>
    <t>Jakarta Rd. 123, Jakarta, Indonesia</t>
    <phoneticPr fontId="1"/>
  </si>
  <si>
    <t>-</t>
    <phoneticPr fontId="1"/>
  </si>
  <si>
    <t>例）子会社、取引先、販売代理店等</t>
    <rPh sb="0" eb="1">
      <t>レイ</t>
    </rPh>
    <rPh sb="2" eb="5">
      <t>コガイシャ</t>
    </rPh>
    <rPh sb="6" eb="8">
      <t>トリヒキ</t>
    </rPh>
    <rPh sb="8" eb="9">
      <t>サキ</t>
    </rPh>
    <rPh sb="10" eb="12">
      <t>ハンバイ</t>
    </rPh>
    <rPh sb="12" eb="15">
      <t>ダイリテン</t>
    </rPh>
    <rPh sb="15" eb="16">
      <t>ナド</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</si>
  <si>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</si>
  <si>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</si>
  <si>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申請者</t>
    <rPh sb="0" eb="3">
      <t>シンセイシャ</t>
    </rPh>
    <phoneticPr fontId="1"/>
  </si>
  <si>
    <t>連絡先</t>
    <rPh sb="0" eb="3">
      <t>レンラクサキ</t>
    </rPh>
    <phoneticPr fontId="1"/>
  </si>
  <si>
    <t>1.</t>
    <phoneticPr fontId="1"/>
  </si>
  <si>
    <t>研修実施国・都市</t>
    <rPh sb="0" eb="2">
      <t>ケンシュウ</t>
    </rPh>
    <rPh sb="2" eb="4">
      <t>ジッシ</t>
    </rPh>
    <rPh sb="4" eb="5">
      <t>コク</t>
    </rPh>
    <rPh sb="6" eb="8">
      <t>トシ</t>
    </rPh>
    <phoneticPr fontId="1"/>
  </si>
  <si>
    <t>2.</t>
    <phoneticPr fontId="1"/>
  </si>
  <si>
    <t>研修コース名</t>
    <rPh sb="0" eb="2">
      <t>ケンシュウ</t>
    </rPh>
    <rPh sb="5" eb="6">
      <t>メイ</t>
    </rPh>
    <phoneticPr fontId="1"/>
  </si>
  <si>
    <t>3.</t>
    <phoneticPr fontId="1"/>
  </si>
  <si>
    <t>4.</t>
    <phoneticPr fontId="1"/>
  </si>
  <si>
    <t>□</t>
  </si>
  <si>
    <t>該当</t>
    <rPh sb="0" eb="2">
      <t>ガイトウ</t>
    </rPh>
    <phoneticPr fontId="1"/>
  </si>
  <si>
    <t>非該当</t>
    <rPh sb="0" eb="3">
      <t>ヒガイトウ</t>
    </rPh>
    <phoneticPr fontId="1"/>
  </si>
  <si>
    <t>※該当の場合は、経済産業大臣の許可書（写）をご提出ください。</t>
    <rPh sb="1" eb="3">
      <t>ガイトウ</t>
    </rPh>
    <rPh sb="4" eb="6">
      <t>バアイ</t>
    </rPh>
    <rPh sb="8" eb="10">
      <t>ケイザイ</t>
    </rPh>
    <rPh sb="10" eb="12">
      <t>サンギョウ</t>
    </rPh>
    <rPh sb="12" eb="14">
      <t>ダイジン</t>
    </rPh>
    <rPh sb="15" eb="18">
      <t>キョカショ</t>
    </rPh>
    <rPh sb="19" eb="20">
      <t>ウツ</t>
    </rPh>
    <rPh sb="23" eb="25">
      <t>テイシュツ</t>
    </rPh>
    <phoneticPr fontId="1"/>
  </si>
  <si>
    <t>5.</t>
    <phoneticPr fontId="1"/>
  </si>
  <si>
    <t>研修実施の理由・目的及び研修の目標</t>
    <rPh sb="0" eb="2">
      <t>ケンシュウ</t>
    </rPh>
    <rPh sb="2" eb="4">
      <t>ジッシ</t>
    </rPh>
    <rPh sb="5" eb="7">
      <t>リユウ</t>
    </rPh>
    <rPh sb="8" eb="10">
      <t>モクテキ</t>
    </rPh>
    <rPh sb="10" eb="11">
      <t>オヨ</t>
    </rPh>
    <rPh sb="12" eb="14">
      <t>ケンシュウ</t>
    </rPh>
    <rPh sb="15" eb="17">
      <t>モクヒョウ</t>
    </rPh>
    <phoneticPr fontId="1"/>
  </si>
  <si>
    <t>参加予定者数：</t>
    <rPh sb="0" eb="2">
      <t>サンカ</t>
    </rPh>
    <rPh sb="2" eb="5">
      <t>ヨテイシャ</t>
    </rPh>
    <rPh sb="5" eb="6">
      <t>スウ</t>
    </rPh>
    <phoneticPr fontId="1"/>
  </si>
  <si>
    <t>都市選定理由：</t>
    <rPh sb="0" eb="2">
      <t>トシ</t>
    </rPh>
    <rPh sb="2" eb="4">
      <t>センテイ</t>
    </rPh>
    <rPh sb="4" eb="6">
      <t>リユウ</t>
    </rPh>
    <phoneticPr fontId="1"/>
  </si>
  <si>
    <t>（和）：</t>
    <rPh sb="1" eb="2">
      <t>ワ</t>
    </rPh>
    <phoneticPr fontId="1"/>
  </si>
  <si>
    <t>（英）：</t>
    <rPh sb="1" eb="2">
      <t>エイ</t>
    </rPh>
    <phoneticPr fontId="1"/>
  </si>
  <si>
    <r>
      <t>理由・目的</t>
    </r>
    <r>
      <rPr>
        <vertAlign val="superscript"/>
        <sz val="11"/>
        <color theme="1"/>
        <rFont val="ＭＳ Ｐ明朝"/>
        <family val="1"/>
        <charset val="128"/>
      </rPr>
      <t>（注3）</t>
    </r>
    <r>
      <rPr>
        <sz val="11"/>
        <color theme="1"/>
        <rFont val="ＭＳ Ｐ明朝"/>
        <family val="1"/>
        <charset val="128"/>
      </rPr>
      <t>：</t>
    </r>
    <rPh sb="0" eb="2">
      <t>リユウ</t>
    </rPh>
    <rPh sb="3" eb="5">
      <t>モクテキ</t>
    </rPh>
    <rPh sb="6" eb="7">
      <t>チュウ</t>
    </rPh>
    <phoneticPr fontId="1"/>
  </si>
  <si>
    <r>
      <t>目標</t>
    </r>
    <r>
      <rPr>
        <vertAlign val="superscript"/>
        <sz val="11"/>
        <color theme="1"/>
        <rFont val="ＭＳ Ｐ明朝"/>
        <family val="1"/>
        <charset val="128"/>
      </rPr>
      <t>（注4）</t>
    </r>
    <r>
      <rPr>
        <sz val="11"/>
        <color theme="1"/>
        <rFont val="ＭＳ Ｐ明朝"/>
        <family val="1"/>
        <charset val="128"/>
      </rPr>
      <t>：</t>
    </r>
    <rPh sb="0" eb="2">
      <t>モクヒョウ</t>
    </rPh>
    <rPh sb="3" eb="4">
      <t>チュウ</t>
    </rPh>
    <phoneticPr fontId="1"/>
  </si>
  <si>
    <t>6.</t>
    <phoneticPr fontId="1"/>
  </si>
  <si>
    <t>研修時期及び実研修日数（休日を除く日数）：</t>
    <rPh sb="0" eb="2">
      <t>ケンシュウ</t>
    </rPh>
    <rPh sb="2" eb="4">
      <t>ジキ</t>
    </rPh>
    <rPh sb="4" eb="5">
      <t>オヨ</t>
    </rPh>
    <rPh sb="6" eb="7">
      <t>ジツ</t>
    </rPh>
    <rPh sb="7" eb="9">
      <t>ケンシュウ</t>
    </rPh>
    <rPh sb="9" eb="11">
      <t>ニッスウ</t>
    </rPh>
    <rPh sb="12" eb="14">
      <t>キュウジツ</t>
    </rPh>
    <rPh sb="15" eb="16">
      <t>ノゾ</t>
    </rPh>
    <rPh sb="17" eb="19">
      <t>ニッスウ</t>
    </rPh>
    <phoneticPr fontId="1"/>
  </si>
  <si>
    <t>7.</t>
    <phoneticPr fontId="1"/>
  </si>
  <si>
    <t>8.</t>
    <phoneticPr fontId="1"/>
  </si>
  <si>
    <t>研修生募集方法及び選考基準</t>
    <rPh sb="0" eb="3">
      <t>ケンシュウセイ</t>
    </rPh>
    <rPh sb="3" eb="5">
      <t>ボシュウ</t>
    </rPh>
    <rPh sb="5" eb="7">
      <t>ホウホウ</t>
    </rPh>
    <rPh sb="7" eb="8">
      <t>オヨ</t>
    </rPh>
    <rPh sb="9" eb="11">
      <t>センコウ</t>
    </rPh>
    <rPh sb="11" eb="13">
      <t>キジュン</t>
    </rPh>
    <phoneticPr fontId="1"/>
  </si>
  <si>
    <t>募集方法：</t>
    <rPh sb="0" eb="2">
      <t>ボシュウ</t>
    </rPh>
    <rPh sb="2" eb="4">
      <t>ホウホウ</t>
    </rPh>
    <phoneticPr fontId="1"/>
  </si>
  <si>
    <t>選考基準（職務内容、職位、実務経験年数等）：</t>
    <rPh sb="0" eb="2">
      <t>センコウ</t>
    </rPh>
    <rPh sb="2" eb="4">
      <t>キジュン</t>
    </rPh>
    <rPh sb="5" eb="7">
      <t>ショクム</t>
    </rPh>
    <rPh sb="7" eb="9">
      <t>ナイヨウ</t>
    </rPh>
    <rPh sb="10" eb="12">
      <t>ショクイ</t>
    </rPh>
    <rPh sb="13" eb="15">
      <t>ジツム</t>
    </rPh>
    <rPh sb="15" eb="17">
      <t>ケイケン</t>
    </rPh>
    <rPh sb="17" eb="19">
      <t>ネンスウ</t>
    </rPh>
    <rPh sb="19" eb="20">
      <t>トウ</t>
    </rPh>
    <phoneticPr fontId="1"/>
  </si>
  <si>
    <t>9.</t>
    <phoneticPr fontId="1"/>
  </si>
  <si>
    <t>研修講師</t>
    <rPh sb="0" eb="2">
      <t>ケンシュウ</t>
    </rPh>
    <rPh sb="2" eb="4">
      <t>コウシ</t>
    </rPh>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</si>
  <si>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</si>
  <si>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</si>
  <si>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</si>
  <si>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10.</t>
    <phoneticPr fontId="1"/>
  </si>
  <si>
    <t>海外協力機関</t>
    <rPh sb="0" eb="2">
      <t>カイガイ</t>
    </rPh>
    <rPh sb="2" eb="4">
      <t>キョウリョク</t>
    </rPh>
    <rPh sb="4" eb="6">
      <t>キカン</t>
    </rPh>
    <phoneticPr fontId="1"/>
  </si>
  <si>
    <t>機関名：</t>
    <rPh sb="0" eb="2">
      <t>キカン</t>
    </rPh>
    <rPh sb="2" eb="3">
      <t>メイ</t>
    </rPh>
    <phoneticPr fontId="1"/>
  </si>
  <si>
    <t>機関名</t>
    <rPh sb="0" eb="2">
      <t>キカン</t>
    </rPh>
    <rPh sb="2" eb="3">
      <t>メイ</t>
    </rPh>
    <phoneticPr fontId="1"/>
  </si>
  <si>
    <t>貴機関との関係：</t>
    <rPh sb="0" eb="1">
      <t>キ</t>
    </rPh>
    <rPh sb="1" eb="3">
      <t>キカン</t>
    </rPh>
    <rPh sb="5" eb="7">
      <t>カンケイ</t>
    </rPh>
    <phoneticPr fontId="1"/>
  </si>
  <si>
    <t>11.</t>
    <phoneticPr fontId="1"/>
  </si>
  <si>
    <t>相手国公的機関等の要請</t>
    <rPh sb="0" eb="3">
      <t>アイテコク</t>
    </rPh>
    <rPh sb="3" eb="5">
      <t>コウテキ</t>
    </rPh>
    <rPh sb="5" eb="7">
      <t>キカン</t>
    </rPh>
    <rPh sb="7" eb="8">
      <t>トウ</t>
    </rPh>
    <rPh sb="9" eb="11">
      <t>ヨウセイ</t>
    </rPh>
    <phoneticPr fontId="1"/>
  </si>
  <si>
    <t>有</t>
    <rPh sb="0" eb="1">
      <t>アリ</t>
    </rPh>
    <phoneticPr fontId="1"/>
  </si>
  <si>
    <t>無</t>
    <rPh sb="0" eb="1">
      <t>ナ</t>
    </rPh>
    <phoneticPr fontId="1"/>
  </si>
  <si>
    <t>要請元：</t>
    <rPh sb="0" eb="2">
      <t>ヨウセイ</t>
    </rPh>
    <rPh sb="2" eb="3">
      <t>モト</t>
    </rPh>
    <phoneticPr fontId="1"/>
  </si>
  <si>
    <t>12.</t>
    <phoneticPr fontId="1"/>
  </si>
  <si>
    <t>別添提出書類（チェック☑してください。）</t>
    <rPh sb="0" eb="2">
      <t>ベッテン</t>
    </rPh>
    <rPh sb="2" eb="4">
      <t>テイシュツ</t>
    </rPh>
    <rPh sb="4" eb="6">
      <t>ショルイ</t>
    </rPh>
    <phoneticPr fontId="1"/>
  </si>
  <si>
    <t>（注1）</t>
    <rPh sb="1" eb="2">
      <t>チュウ</t>
    </rPh>
    <phoneticPr fontId="1"/>
  </si>
  <si>
    <t>（注2）</t>
    <rPh sb="1" eb="2">
      <t>チュウ</t>
    </rPh>
    <phoneticPr fontId="1"/>
  </si>
  <si>
    <t>（注3）</t>
    <rPh sb="1" eb="2">
      <t>チュウ</t>
    </rPh>
    <phoneticPr fontId="1"/>
  </si>
  <si>
    <t>（注4）</t>
    <rPh sb="1" eb="2">
      <t>チュウ</t>
    </rPh>
    <phoneticPr fontId="1"/>
  </si>
  <si>
    <t>【確認先】
経済産業省　貿易経済協力局　安全保障貿易審査課
TEL:03-3501-2801
https://www.meti.go.jp/policy/anpo/index.html
または一般財団法人　安全保障貿易情報センター（CISTEC）
TEL:03-3593-1148（相談は内容によって有料）
http://www.cistec.or.jp</t>
    <rPh sb="1" eb="3">
      <t>カクニン</t>
    </rPh>
    <rPh sb="3" eb="4">
      <t>サキ</t>
    </rPh>
    <phoneticPr fontId="1"/>
  </si>
  <si>
    <t>※</t>
    <phoneticPr fontId="1"/>
  </si>
  <si>
    <t>TEL：</t>
    <phoneticPr fontId="1"/>
  </si>
  <si>
    <t>E-mail：</t>
    <phoneticPr fontId="1"/>
  </si>
  <si>
    <t>FAX：</t>
    <phoneticPr fontId="1"/>
  </si>
  <si>
    <r>
      <t>役務許可該非判定</t>
    </r>
    <r>
      <rPr>
        <b/>
        <vertAlign val="superscript"/>
        <sz val="11"/>
        <color theme="1"/>
        <rFont val="ＭＳ Ｐ明朝"/>
        <family val="1"/>
        <charset val="128"/>
      </rPr>
      <t>（注2）</t>
    </r>
    <rPh sb="0" eb="8">
      <t>エキムキョカガイヒハンテイ</t>
    </rPh>
    <rPh sb="9" eb="10">
      <t>チュウ</t>
    </rPh>
    <phoneticPr fontId="1"/>
  </si>
  <si>
    <t>☑</t>
  </si>
  <si>
    <t>（公募の場合は、右記から該当するものを選択●してください。）</t>
    <phoneticPr fontId="1"/>
  </si>
  <si>
    <t>海外研修日程案</t>
    <rPh sb="0" eb="2">
      <t>カイガイ</t>
    </rPh>
    <rPh sb="2" eb="4">
      <t>ケンシュウ</t>
    </rPh>
    <rPh sb="4" eb="6">
      <t>ニッテイ</t>
    </rPh>
    <rPh sb="6" eb="7">
      <t>アン</t>
    </rPh>
    <phoneticPr fontId="1"/>
  </si>
  <si>
    <t>日付</t>
    <rPh sb="0" eb="2">
      <t>ヒヅケ</t>
    </rPh>
    <phoneticPr fontId="1"/>
  </si>
  <si>
    <t>午前</t>
    <rPh sb="0" eb="2">
      <t>ゴゼン</t>
    </rPh>
    <phoneticPr fontId="1"/>
  </si>
  <si>
    <t>（ 00：00 ～ 00：00 )</t>
    <phoneticPr fontId="1"/>
  </si>
  <si>
    <t>講師</t>
    <rPh sb="0" eb="2">
      <t>コウシ</t>
    </rPh>
    <phoneticPr fontId="1"/>
  </si>
  <si>
    <t>担当時間</t>
    <rPh sb="0" eb="2">
      <t>タントウ</t>
    </rPh>
    <rPh sb="2" eb="4">
      <t>ジカン</t>
    </rPh>
    <phoneticPr fontId="1"/>
  </si>
  <si>
    <t>（hrs）</t>
    <phoneticPr fontId="1"/>
  </si>
  <si>
    <t>通訳</t>
    <rPh sb="0" eb="2">
      <t>ツウヤク</t>
    </rPh>
    <phoneticPr fontId="1"/>
  </si>
  <si>
    <t>午後</t>
    <rPh sb="0" eb="2">
      <t>ゴゴ</t>
    </rPh>
    <phoneticPr fontId="1"/>
  </si>
  <si>
    <t>（例）
開講式
【講義】5Sについて、正しい5Sの理解
【演習】工具箱の5S演習</t>
    <phoneticPr fontId="1"/>
  </si>
  <si>
    <t>研修会場：</t>
    <rPh sb="0" eb="2">
      <t>ケンシュウ</t>
    </rPh>
    <rPh sb="2" eb="4">
      <t>カイジョウ</t>
    </rPh>
    <phoneticPr fontId="1"/>
  </si>
  <si>
    <t>研修時間内訳：</t>
    <rPh sb="0" eb="2">
      <t>ケンシュウ</t>
    </rPh>
    <rPh sb="2" eb="4">
      <t>ジカン</t>
    </rPh>
    <rPh sb="4" eb="6">
      <t>ウチワケ</t>
    </rPh>
    <phoneticPr fontId="1"/>
  </si>
  <si>
    <t>講義</t>
    <rPh sb="0" eb="2">
      <t>コウギ</t>
    </rPh>
    <phoneticPr fontId="1"/>
  </si>
  <si>
    <t>演習</t>
    <rPh sb="0" eb="2">
      <t>エンシュウ</t>
    </rPh>
    <phoneticPr fontId="1"/>
  </si>
  <si>
    <t>実技</t>
    <rPh sb="0" eb="2">
      <t>ジツギ</t>
    </rPh>
    <phoneticPr fontId="1"/>
  </si>
  <si>
    <t>視察</t>
    <rPh sb="0" eb="2">
      <t>シサツ</t>
    </rPh>
    <phoneticPr fontId="1"/>
  </si>
  <si>
    <t>合計</t>
    <rPh sb="0" eb="2">
      <t>ゴウケイ</t>
    </rPh>
    <phoneticPr fontId="1"/>
  </si>
  <si>
    <t>時間</t>
    <rPh sb="0" eb="2">
      <t>ジカン</t>
    </rPh>
    <phoneticPr fontId="1"/>
  </si>
  <si>
    <t>・「講義」、「演習」、「実技」、「視察」で研修日程を構成してください。</t>
    <phoneticPr fontId="1"/>
  </si>
  <si>
    <t>・開講式・閉講式は必ず行ってください。</t>
    <phoneticPr fontId="1"/>
  </si>
  <si>
    <t>・開講式・閉講式の時間は、講師の担当時間に含まれません。ただし、通訳者は含めることができます。</t>
    <phoneticPr fontId="1"/>
  </si>
  <si>
    <t>・開講式・閉講式の時間を明記してください。</t>
    <phoneticPr fontId="1"/>
  </si>
  <si>
    <t>（例）
【グループワーク】現場の5S診断、改善提案
【発表】改善提案発表、ディスカッション、講評</t>
    <phoneticPr fontId="1"/>
  </si>
  <si>
    <t>（例）
【講義】
【演習】
閉講式</t>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</si>
  <si>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</si>
  <si>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</si>
  <si>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海外研修実施申請書</t>
    <rPh sb="0" eb="2">
      <t>カイガイ</t>
    </rPh>
    <rPh sb="2" eb="4">
      <t>ケンシュウ</t>
    </rPh>
    <rPh sb="4" eb="6">
      <t>ジッシ</t>
    </rPh>
    <rPh sb="6" eb="9">
      <t>シンセイショ</t>
    </rPh>
    <phoneticPr fontId="1"/>
  </si>
  <si>
    <t>貴協会の規定の基づき、下記の通り海外研修を実施いたしたく申請します。なお、本研修の実施を申請するにあたり、研修の実施、諸経費の支払いについては貴協会の基準に従います。</t>
    <rPh sb="0" eb="1">
      <t>キ</t>
    </rPh>
    <rPh sb="1" eb="3">
      <t>キョウカイ</t>
    </rPh>
    <rPh sb="4" eb="6">
      <t>キテイ</t>
    </rPh>
    <rPh sb="7" eb="8">
      <t>モト</t>
    </rPh>
    <rPh sb="11" eb="13">
      <t>カキ</t>
    </rPh>
    <rPh sb="14" eb="15">
      <t>トオ</t>
    </rPh>
    <rPh sb="16" eb="18">
      <t>カイガイ</t>
    </rPh>
    <rPh sb="18" eb="20">
      <t>ケンシュウ</t>
    </rPh>
    <rPh sb="21" eb="23">
      <t>ジッシ</t>
    </rPh>
    <rPh sb="28" eb="30">
      <t>シンセイ</t>
    </rPh>
    <rPh sb="37" eb="38">
      <t>ホン</t>
    </rPh>
    <rPh sb="38" eb="40">
      <t>ケンシュウ</t>
    </rPh>
    <rPh sb="41" eb="43">
      <t>ジッシ</t>
    </rPh>
    <rPh sb="44" eb="46">
      <t>シンセイ</t>
    </rPh>
    <rPh sb="53" eb="55">
      <t>ケンシュウ</t>
    </rPh>
    <rPh sb="56" eb="58">
      <t>ジッシ</t>
    </rPh>
    <rPh sb="59" eb="60">
      <t>ショ</t>
    </rPh>
    <rPh sb="60" eb="62">
      <t>ケイヒ</t>
    </rPh>
    <rPh sb="63" eb="65">
      <t>シハラ</t>
    </rPh>
    <rPh sb="71" eb="72">
      <t>キ</t>
    </rPh>
    <rPh sb="72" eb="74">
      <t>キョウカイ</t>
    </rPh>
    <rPh sb="75" eb="77">
      <t>キジュン</t>
    </rPh>
    <rPh sb="78" eb="79">
      <t>シタガ</t>
    </rPh>
    <phoneticPr fontId="1"/>
  </si>
  <si>
    <t>記</t>
    <rPh sb="0" eb="1">
      <t>キ</t>
    </rPh>
    <phoneticPr fontId="1"/>
  </si>
  <si>
    <t>機関名</t>
    <rPh sb="0" eb="2">
      <t>キカン</t>
    </rPh>
    <rPh sb="2" eb="3">
      <t>メイ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</si>
  <si>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</si>
  <si>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</si>
  <si>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</si>
  <si>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</si>
  <si>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事務担当者</t>
    <rPh sb="0" eb="2">
      <t>ジム</t>
    </rPh>
    <rPh sb="2" eb="5">
      <t>タントウシャ</t>
    </rPh>
    <phoneticPr fontId="1"/>
  </si>
  <si>
    <t>部課名</t>
    <rPh sb="0" eb="2">
      <t>ブカ</t>
    </rPh>
    <rPh sb="2" eb="3">
      <t>メイ</t>
    </rPh>
    <phoneticPr fontId="1"/>
  </si>
  <si>
    <t>TEL</t>
    <phoneticPr fontId="1"/>
  </si>
  <si>
    <t>FAX</t>
    <phoneticPr fontId="1"/>
  </si>
  <si>
    <t>E-mail</t>
    <phoneticPr fontId="1"/>
  </si>
  <si>
    <t>設立年</t>
    <rPh sb="0" eb="2">
      <t>セツリツ</t>
    </rPh>
    <rPh sb="2" eb="3">
      <t>ネン</t>
    </rPh>
    <phoneticPr fontId="1"/>
  </si>
  <si>
    <t>業種</t>
    <rPh sb="0" eb="2">
      <t>ギョウシュ</t>
    </rPh>
    <phoneticPr fontId="1"/>
  </si>
  <si>
    <t>主要製品</t>
    <rPh sb="0" eb="2">
      <t>シュヨウ</t>
    </rPh>
    <rPh sb="2" eb="4">
      <t>セイヒン</t>
    </rPh>
    <phoneticPr fontId="1"/>
  </si>
  <si>
    <t>事業内容</t>
    <rPh sb="0" eb="2">
      <t>ジギョウ</t>
    </rPh>
    <rPh sb="2" eb="4">
      <t>ナイヨウ</t>
    </rPh>
    <phoneticPr fontId="1"/>
  </si>
  <si>
    <t>資本金</t>
    <rPh sb="0" eb="3">
      <t>シホンキン</t>
    </rPh>
    <phoneticPr fontId="1"/>
  </si>
  <si>
    <t>正規従業員数</t>
    <rPh sb="0" eb="2">
      <t>セイキ</t>
    </rPh>
    <rPh sb="2" eb="5">
      <t>ジュウギョウイン</t>
    </rPh>
    <rPh sb="5" eb="6">
      <t>スウ</t>
    </rPh>
    <phoneticPr fontId="1"/>
  </si>
  <si>
    <t>1.</t>
    <phoneticPr fontId="1"/>
  </si>
  <si>
    <t>海外研修実施計画の概要（別紙1）</t>
    <rPh sb="0" eb="2">
      <t>カイガイ</t>
    </rPh>
    <rPh sb="2" eb="4">
      <t>ケンシュウ</t>
    </rPh>
    <rPh sb="4" eb="6">
      <t>ジッシ</t>
    </rPh>
    <rPh sb="6" eb="8">
      <t>ケイカク</t>
    </rPh>
    <rPh sb="9" eb="11">
      <t>ガイヨウ</t>
    </rPh>
    <rPh sb="12" eb="14">
      <t>ベッシ</t>
    </rPh>
    <phoneticPr fontId="1"/>
  </si>
  <si>
    <t>2.</t>
    <phoneticPr fontId="1"/>
  </si>
  <si>
    <t>3.</t>
    <phoneticPr fontId="1"/>
  </si>
  <si>
    <t>海外研修日程案（別紙3）</t>
    <rPh sb="0" eb="2">
      <t>カイガイ</t>
    </rPh>
    <rPh sb="2" eb="4">
      <t>ケンシュウ</t>
    </rPh>
    <rPh sb="4" eb="6">
      <t>ニッテイ</t>
    </rPh>
    <rPh sb="6" eb="7">
      <t>アン</t>
    </rPh>
    <rPh sb="8" eb="10">
      <t>ベッシ</t>
    </rPh>
    <phoneticPr fontId="1"/>
  </si>
  <si>
    <t>4.</t>
    <phoneticPr fontId="1"/>
  </si>
  <si>
    <t>個人情報の取り扱いについて（別紙4）</t>
    <rPh sb="0" eb="2">
      <t>コジン</t>
    </rPh>
    <rPh sb="2" eb="4">
      <t>ジョウホウ</t>
    </rPh>
    <rPh sb="5" eb="6">
      <t>ト</t>
    </rPh>
    <rPh sb="7" eb="8">
      <t>アツカ</t>
    </rPh>
    <rPh sb="14" eb="16">
      <t>ベッシ</t>
    </rPh>
    <phoneticPr fontId="1"/>
  </si>
  <si>
    <t>住所</t>
    <rPh sb="0" eb="2">
      <t>ジュウショ</t>
    </rPh>
    <phoneticPr fontId="1"/>
  </si>
  <si>
    <t>同上</t>
    <rPh sb="0" eb="2">
      <t>ドウジョウ</t>
    </rPh>
    <phoneticPr fontId="1"/>
  </si>
  <si>
    <t>代表者役職名</t>
    <rPh sb="0" eb="3">
      <t>ダイヒョウシャ</t>
    </rPh>
    <rPh sb="3" eb="6">
      <t>ヤクショクメイ</t>
    </rPh>
    <phoneticPr fontId="1"/>
  </si>
  <si>
    <t>代表者氏名</t>
    <rPh sb="0" eb="3">
      <t>ダイヒョウシャ</t>
    </rPh>
    <rPh sb="3" eb="5">
      <t>シメイ</t>
    </rPh>
    <phoneticPr fontId="1"/>
  </si>
  <si>
    <t>（別紙1）</t>
    <rPh sb="1" eb="3">
      <t>ベッシ</t>
    </rPh>
    <phoneticPr fontId="1"/>
  </si>
  <si>
    <t>海外研修実施計画の概要</t>
    <rPh sb="0" eb="2">
      <t>カイガイ</t>
    </rPh>
    <rPh sb="2" eb="4">
      <t>ケンシュウ</t>
    </rPh>
    <rPh sb="4" eb="6">
      <t>ジッシ</t>
    </rPh>
    <rPh sb="6" eb="8">
      <t>ケイカク</t>
    </rPh>
    <rPh sb="9" eb="11">
      <t>ガイヨウ</t>
    </rPh>
    <phoneticPr fontId="1"/>
  </si>
  <si>
    <t>法人名</t>
    <rPh sb="0" eb="2">
      <t>ホウジン</t>
    </rPh>
    <rPh sb="2" eb="3">
      <t>メイ</t>
    </rPh>
    <phoneticPr fontId="1"/>
  </si>
  <si>
    <t>（英語名）</t>
    <rPh sb="0" eb="1">
      <t>ジンメイ</t>
    </rPh>
    <rPh sb="1" eb="3">
      <t>エイゴ</t>
    </rPh>
    <rPh sb="3" eb="4">
      <t>メイ</t>
    </rPh>
    <phoneticPr fontId="1"/>
  </si>
  <si>
    <t>1.</t>
    <phoneticPr fontId="1"/>
  </si>
  <si>
    <t>（和）</t>
    <rPh sb="1" eb="2">
      <t>ワ</t>
    </rPh>
    <phoneticPr fontId="1"/>
  </si>
  <si>
    <t>実施国・都市名：</t>
    <rPh sb="0" eb="2">
      <t>ジッシ</t>
    </rPh>
    <rPh sb="2" eb="3">
      <t>コク</t>
    </rPh>
    <rPh sb="4" eb="7">
      <t>トシメイ</t>
    </rPh>
    <phoneticPr fontId="1"/>
  </si>
  <si>
    <t>（英）</t>
    <rPh sb="1" eb="2">
      <t>エイ</t>
    </rPh>
    <phoneticPr fontId="1"/>
  </si>
  <si>
    <t>研修実施国・都市</t>
    <rPh sb="0" eb="2">
      <t>ケンシュウ</t>
    </rPh>
    <rPh sb="2" eb="4">
      <t>ジッシ</t>
    </rPh>
    <rPh sb="4" eb="5">
      <t>コク</t>
    </rPh>
    <rPh sb="6" eb="8">
      <t>トシ</t>
    </rPh>
    <phoneticPr fontId="1"/>
  </si>
  <si>
    <t>2.</t>
    <phoneticPr fontId="1"/>
  </si>
  <si>
    <t>研修コース名</t>
    <rPh sb="0" eb="2">
      <t>ケンシュウ</t>
    </rPh>
    <rPh sb="5" eb="6">
      <t>メイ</t>
    </rPh>
    <phoneticPr fontId="1"/>
  </si>
  <si>
    <t>3.</t>
    <phoneticPr fontId="1"/>
  </si>
  <si>
    <t>4.</t>
    <phoneticPr fontId="1"/>
  </si>
  <si>
    <t>5.</t>
    <phoneticPr fontId="1"/>
  </si>
  <si>
    <t>6.</t>
    <phoneticPr fontId="1"/>
  </si>
  <si>
    <t>7.</t>
    <phoneticPr fontId="1"/>
  </si>
  <si>
    <t>1）</t>
    <phoneticPr fontId="1"/>
  </si>
  <si>
    <t>2）</t>
    <phoneticPr fontId="1"/>
  </si>
  <si>
    <t>3）</t>
    <phoneticPr fontId="1"/>
  </si>
  <si>
    <t>4）</t>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</si>
  <si>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</si>
  <si>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</si>
  <si>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</si>
  <si>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予定講師名</t>
    <rPh sb="0" eb="2">
      <t>ヨテイ</t>
    </rPh>
    <rPh sb="2" eb="5">
      <t>コウシメイ</t>
    </rPh>
    <phoneticPr fontId="1"/>
  </si>
  <si>
    <t>所属機関・職位</t>
    <rPh sb="0" eb="2">
      <t>ショゾク</t>
    </rPh>
    <rPh sb="2" eb="4">
      <t>キカン</t>
    </rPh>
    <rPh sb="5" eb="7">
      <t>ショクイ</t>
    </rPh>
    <phoneticPr fontId="1"/>
  </si>
  <si>
    <t>当該分野経験年数</t>
    <rPh sb="0" eb="2">
      <t>トウガイ</t>
    </rPh>
    <rPh sb="2" eb="4">
      <t>ブンヤ</t>
    </rPh>
    <rPh sb="4" eb="6">
      <t>ケイケン</t>
    </rPh>
    <rPh sb="6" eb="8">
      <t>ネンスウ</t>
    </rPh>
    <phoneticPr fontId="1"/>
  </si>
  <si>
    <t>8.</t>
    <phoneticPr fontId="1"/>
  </si>
  <si>
    <t>（研修受講後、研修生が何をどの程度まで理解もしくは実行できるようにするか等、具体的に箇条書きしてください。）</t>
    <phoneticPr fontId="1"/>
  </si>
  <si>
    <t>9.</t>
    <phoneticPr fontId="1"/>
  </si>
  <si>
    <t>□</t>
    <phoneticPr fontId="1"/>
  </si>
  <si>
    <t>公募</t>
    <rPh sb="0" eb="2">
      <t>コウボ</t>
    </rPh>
    <phoneticPr fontId="1"/>
  </si>
  <si>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</si>
  <si>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</si>
  <si>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ダイレクトメール</t>
    <phoneticPr fontId="1"/>
  </si>
  <si>
    <t>その他</t>
    <rPh sb="2" eb="3">
      <t>タ</t>
    </rPh>
    <phoneticPr fontId="1"/>
  </si>
  <si>
    <t>海外協力機関</t>
    <rPh sb="0" eb="2">
      <t>カイガイ</t>
    </rPh>
    <rPh sb="2" eb="4">
      <t>キョウリョク</t>
    </rPh>
    <rPh sb="4" eb="6">
      <t>キカン</t>
    </rPh>
    <phoneticPr fontId="1"/>
  </si>
  <si>
    <t>現地実行委員会</t>
    <rPh sb="0" eb="2">
      <t>ゲンチ</t>
    </rPh>
    <rPh sb="2" eb="4">
      <t>ジッコウ</t>
    </rPh>
    <rPh sb="4" eb="7">
      <t>イインカイ</t>
    </rPh>
    <phoneticPr fontId="1"/>
  </si>
  <si>
    <t>公的機関</t>
    <rPh sb="0" eb="2">
      <t>コウテキ</t>
    </rPh>
    <rPh sb="2" eb="4">
      <t>キカン</t>
    </rPh>
    <phoneticPr fontId="1"/>
  </si>
  <si>
    <t>推薦</t>
    <rPh sb="0" eb="2">
      <t>スイセン</t>
    </rPh>
    <phoneticPr fontId="1"/>
  </si>
  <si>
    <t>推薦研修生の所属先：</t>
    <rPh sb="0" eb="2">
      <t>スイセン</t>
    </rPh>
    <rPh sb="2" eb="5">
      <t>ケンシュウセイ</t>
    </rPh>
    <rPh sb="6" eb="8">
      <t>ショゾク</t>
    </rPh>
    <rPh sb="8" eb="9">
      <t>サキ</t>
    </rPh>
    <phoneticPr fontId="1"/>
  </si>
  <si>
    <t>※参加費徴収の有無：</t>
    <rPh sb="1" eb="4">
      <t>サンカヒ</t>
    </rPh>
    <rPh sb="4" eb="6">
      <t>チョウシュウ</t>
    </rPh>
    <rPh sb="7" eb="9">
      <t>ウム</t>
    </rPh>
    <phoneticPr fontId="1"/>
  </si>
  <si>
    <t>有</t>
    <rPh sb="0" eb="1">
      <t>アリ</t>
    </rPh>
    <phoneticPr fontId="1"/>
  </si>
  <si>
    <t>無</t>
    <rPh sb="0" eb="1">
      <t>ナ</t>
    </rPh>
    <phoneticPr fontId="1"/>
  </si>
  <si>
    <t>10.</t>
    <phoneticPr fontId="1"/>
  </si>
  <si>
    <t>11.</t>
    <phoneticPr fontId="1"/>
  </si>
  <si>
    <t>機関名：</t>
    <rPh sb="0" eb="2">
      <t>キカン</t>
    </rPh>
    <rPh sb="2" eb="3">
      <t>メイ</t>
    </rPh>
    <phoneticPr fontId="1"/>
  </si>
  <si>
    <t>事業概要：</t>
    <rPh sb="0" eb="2">
      <t>ジギョウ</t>
    </rPh>
    <rPh sb="2" eb="4">
      <t>ガイヨウ</t>
    </rPh>
    <phoneticPr fontId="1"/>
  </si>
  <si>
    <t>住所/TEL/FAX：</t>
    <rPh sb="0" eb="2">
      <t>ジュウショ</t>
    </rPh>
    <phoneticPr fontId="1"/>
  </si>
  <si>
    <t>担当者/部署/役職：</t>
    <rPh sb="0" eb="3">
      <t>タントウシャ</t>
    </rPh>
    <rPh sb="4" eb="6">
      <t>ブショ</t>
    </rPh>
    <rPh sb="7" eb="9">
      <t>ヤクショク</t>
    </rPh>
    <phoneticPr fontId="1"/>
  </si>
  <si>
    <t>設立年/従業員数/資本金/日本側出資比率：</t>
    <rPh sb="0" eb="2">
      <t>セツリツ</t>
    </rPh>
    <rPh sb="2" eb="3">
      <t>ネン</t>
    </rPh>
    <rPh sb="4" eb="7">
      <t>ジュウギョウイン</t>
    </rPh>
    <rPh sb="7" eb="8">
      <t>スウ</t>
    </rPh>
    <rPh sb="9" eb="12">
      <t>シホンキン</t>
    </rPh>
    <rPh sb="13" eb="16">
      <t>ニホンガワ</t>
    </rPh>
    <rPh sb="16" eb="18">
      <t>シュッシ</t>
    </rPh>
    <rPh sb="18" eb="20">
      <t>ヒリツ</t>
    </rPh>
    <phoneticPr fontId="1"/>
  </si>
  <si>
    <t>貴機関との関係及び研修における役割：</t>
    <rPh sb="0" eb="1">
      <t>キ</t>
    </rPh>
    <rPh sb="1" eb="3">
      <t>キカン</t>
    </rPh>
    <rPh sb="5" eb="7">
      <t>カンケイ</t>
    </rPh>
    <rPh sb="7" eb="8">
      <t>オヨ</t>
    </rPh>
    <rPh sb="9" eb="11">
      <t>ケンシュウ</t>
    </rPh>
    <rPh sb="15" eb="17">
      <t>ヤクワリ</t>
    </rPh>
    <phoneticPr fontId="1"/>
  </si>
  <si>
    <t>※それぞれ該当項目にチェック☑してください。</t>
    <rPh sb="5" eb="7">
      <t>ガイトウ</t>
    </rPh>
    <rPh sb="7" eb="9">
      <t>コウモク</t>
    </rPh>
    <phoneticPr fontId="1"/>
  </si>
  <si>
    <t>①</t>
    <phoneticPr fontId="1"/>
  </si>
  <si>
    <t>協力機関と海外協力機関の有償契約の有無：</t>
    <rPh sb="0" eb="2">
      <t>キョウリョク</t>
    </rPh>
    <rPh sb="2" eb="4">
      <t>キカン</t>
    </rPh>
    <rPh sb="5" eb="7">
      <t>カイガイ</t>
    </rPh>
    <rPh sb="7" eb="9">
      <t>キョウリョク</t>
    </rPh>
    <rPh sb="9" eb="11">
      <t>キカン</t>
    </rPh>
    <rPh sb="12" eb="14">
      <t>ユウショウ</t>
    </rPh>
    <rPh sb="14" eb="16">
      <t>ケイヤク</t>
    </rPh>
    <rPh sb="17" eb="19">
      <t>ウム</t>
    </rPh>
    <phoneticPr fontId="1"/>
  </si>
  <si>
    <t>②</t>
    <phoneticPr fontId="1"/>
  </si>
  <si>
    <t>分担金負担先：</t>
    <rPh sb="0" eb="3">
      <t>ブンタンキン</t>
    </rPh>
    <rPh sb="3" eb="5">
      <t>フタン</t>
    </rPh>
    <rPh sb="5" eb="6">
      <t>サキ</t>
    </rPh>
    <phoneticPr fontId="1"/>
  </si>
  <si>
    <t>協力機関</t>
    <rPh sb="0" eb="2">
      <t>キョウリョク</t>
    </rPh>
    <rPh sb="2" eb="4">
      <t>キカン</t>
    </rPh>
    <phoneticPr fontId="1"/>
  </si>
  <si>
    <t>12.</t>
    <phoneticPr fontId="1"/>
  </si>
  <si>
    <t>出張時期：</t>
    <rPh sb="0" eb="2">
      <t>シュッチョウ</t>
    </rPh>
    <rPh sb="2" eb="4">
      <t>ジキ</t>
    </rPh>
    <phoneticPr fontId="1"/>
  </si>
  <si>
    <t>（○日間のうち移動日○日）</t>
    <rPh sb="2" eb="4">
      <t>ニチカン</t>
    </rPh>
    <rPh sb="7" eb="10">
      <t>イドウビ</t>
    </rPh>
    <rPh sb="11" eb="12">
      <t>ニチ</t>
    </rPh>
    <phoneticPr fontId="1"/>
  </si>
  <si>
    <t>出張予定者名：</t>
    <rPh sb="0" eb="2">
      <t>シュッチョウ</t>
    </rPh>
    <rPh sb="2" eb="4">
      <t>ヨテイ</t>
    </rPh>
    <rPh sb="4" eb="5">
      <t>シャ</t>
    </rPh>
    <rPh sb="5" eb="6">
      <t>メイ</t>
    </rPh>
    <phoneticPr fontId="1"/>
  </si>
  <si>
    <t>訪問先/用途目的：</t>
    <rPh sb="0" eb="2">
      <t>ホウモン</t>
    </rPh>
    <rPh sb="2" eb="3">
      <t>サキ</t>
    </rPh>
    <rPh sb="4" eb="6">
      <t>ヨウト</t>
    </rPh>
    <rPh sb="6" eb="8">
      <t>モクテキ</t>
    </rPh>
    <phoneticPr fontId="1"/>
  </si>
  <si>
    <t>13.</t>
    <phoneticPr fontId="1"/>
  </si>
  <si>
    <t>①会社案内</t>
    <rPh sb="1" eb="3">
      <t>カイシャ</t>
    </rPh>
    <rPh sb="3" eb="5">
      <t>アンナイ</t>
    </rPh>
    <phoneticPr fontId="1"/>
  </si>
  <si>
    <t>②会社経歴書（写）</t>
    <rPh sb="1" eb="3">
      <t>カイシャ</t>
    </rPh>
    <rPh sb="3" eb="6">
      <t>ケイレキショ</t>
    </rPh>
    <rPh sb="7" eb="8">
      <t>ウツ</t>
    </rPh>
    <phoneticPr fontId="1"/>
  </si>
  <si>
    <t>③登記簿謄本（写）</t>
    <rPh sb="1" eb="4">
      <t>トウキボ</t>
    </rPh>
    <rPh sb="4" eb="6">
      <t>トウホン</t>
    </rPh>
    <rPh sb="7" eb="8">
      <t>ウツシ</t>
    </rPh>
    <phoneticPr fontId="1"/>
  </si>
  <si>
    <t>④財務諸表（決算書）（写）</t>
    <rPh sb="1" eb="3">
      <t>ザイム</t>
    </rPh>
    <rPh sb="3" eb="5">
      <t>ショヒョウ</t>
    </rPh>
    <rPh sb="6" eb="9">
      <t>ケッサンショ</t>
    </rPh>
    <rPh sb="11" eb="12">
      <t>ウツシ</t>
    </rPh>
    <phoneticPr fontId="1"/>
  </si>
  <si>
    <t>⑤個人情報の取り扱いについて（別紙4）</t>
    <rPh sb="1" eb="3">
      <t>コジン</t>
    </rPh>
    <rPh sb="3" eb="5">
      <t>ジョウホウ</t>
    </rPh>
    <rPh sb="6" eb="7">
      <t>ト</t>
    </rPh>
    <rPh sb="8" eb="9">
      <t>アツカ</t>
    </rPh>
    <rPh sb="15" eb="17">
      <t>ベッシ</t>
    </rPh>
    <phoneticPr fontId="1"/>
  </si>
  <si>
    <t>＜注意事項＞</t>
    <rPh sb="1" eb="3">
      <t>チュウイ</t>
    </rPh>
    <rPh sb="3" eb="5">
      <t>ジコウ</t>
    </rPh>
    <phoneticPr fontId="1"/>
  </si>
  <si>
    <t>①：協力機関と海外協力機関各々についてご提出ください。</t>
    <phoneticPr fontId="1"/>
  </si>
  <si>
    <t>②③：協力機関についてご提出ください。</t>
    <phoneticPr fontId="1"/>
  </si>
  <si>
    <t>④：協力機関について直近のものをご提出ください。</t>
    <phoneticPr fontId="1"/>
  </si>
  <si>
    <t>②③④：有価証券報告書に替えることができます。</t>
    <phoneticPr fontId="1"/>
  </si>
  <si>
    <t>研修生に提供する技術が法律に抵触しないかどうか、事前にご確認ください。研修を行う際に使用する設備や技術が｢外国為替及び外国貿易法｣第25条（役務取引等）の規程により、経済産業大臣の許可が必要な場合があります。規制される技術は「外国為替令」第17条に列記されているもので、経済産業大臣の許可を要する貨物の設計、製造、使用の技術が対象になります。輸出にあたって経済産業大臣の許可が必要でない貨物の設計、製造、使用の技術についても、その提供には許可を要する場合があります。社内にコンプライアンスプログラム（C/P）が整備されている場合は、研修技術が役務許可の非該当であることを担当部にご確認ください。該当、非該当が不明な場合は、下記にお問合せください。</t>
    <rPh sb="290" eb="292">
      <t>カクニン</t>
    </rPh>
    <phoneticPr fontId="1"/>
  </si>
  <si>
    <t>（注1）</t>
    <rPh sb="1" eb="2">
      <t>チュウ</t>
    </rPh>
    <phoneticPr fontId="1"/>
  </si>
  <si>
    <t>（注2）</t>
    <rPh sb="1" eb="2">
      <t>チュウ</t>
    </rPh>
    <phoneticPr fontId="1"/>
  </si>
  <si>
    <t>（注3）</t>
    <rPh sb="1" eb="2">
      <t>チュウ</t>
    </rPh>
    <phoneticPr fontId="1"/>
  </si>
  <si>
    <t>※</t>
    <phoneticPr fontId="1"/>
  </si>
  <si>
    <t>実施形態</t>
    <rPh sb="0" eb="2">
      <t>ジッシ</t>
    </rPh>
    <rPh sb="2" eb="4">
      <t>ケイタイ</t>
    </rPh>
    <phoneticPr fontId="1"/>
  </si>
  <si>
    <t>（</t>
    <phoneticPr fontId="1"/>
  </si>
  <si>
    <t>）</t>
    <phoneticPr fontId="1"/>
  </si>
  <si>
    <t>）</t>
    <phoneticPr fontId="1"/>
  </si>
  <si>
    <t>送付先、送付数：</t>
    <rPh sb="0" eb="3">
      <t>ソウフサキ</t>
    </rPh>
    <rPh sb="4" eb="6">
      <t>ソウフ</t>
    </rPh>
    <rPh sb="6" eb="7">
      <t>スウ</t>
    </rPh>
    <phoneticPr fontId="1"/>
  </si>
  <si>
    <t>（</t>
    <phoneticPr fontId="1"/>
  </si>
  <si>
    <t>機関名称：</t>
    <rPh sb="0" eb="2">
      <t>キカン</t>
    </rPh>
    <rPh sb="2" eb="4">
      <t>メイショウ</t>
    </rPh>
    <phoneticPr fontId="1"/>
  </si>
  <si>
    <t>～</t>
    <phoneticPr fontId="1"/>
  </si>
  <si>
    <t>（</t>
    <phoneticPr fontId="1"/>
  </si>
  <si>
    <t>）</t>
    <phoneticPr fontId="1"/>
  </si>
  <si>
    <r>
      <t>研修達成目標</t>
    </r>
    <r>
      <rPr>
        <b/>
        <vertAlign val="superscript"/>
        <sz val="11"/>
        <color theme="1"/>
        <rFont val="ＭＳ Ｐ明朝"/>
        <family val="1"/>
        <charset val="128"/>
      </rPr>
      <t>（注3）</t>
    </r>
    <rPh sb="0" eb="2">
      <t>ケンシュウ</t>
    </rPh>
    <rPh sb="2" eb="4">
      <t>タッセイ</t>
    </rPh>
    <rPh sb="4" eb="6">
      <t>モクヒョウ</t>
    </rPh>
    <rPh sb="7" eb="8">
      <t>チュウ</t>
    </rPh>
    <phoneticPr fontId="1"/>
  </si>
  <si>
    <t>（</t>
    <phoneticPr fontId="1"/>
  </si>
  <si>
    <t>）</t>
    <phoneticPr fontId="1"/>
  </si>
  <si>
    <t>（別添Ⅰ）</t>
    <rPh sb="1" eb="3">
      <t>ベッテン</t>
    </rPh>
    <phoneticPr fontId="1"/>
  </si>
  <si>
    <t>講師・管理員略歴書</t>
    <rPh sb="0" eb="2">
      <t>コウシ</t>
    </rPh>
    <rPh sb="3" eb="5">
      <t>カンリ</t>
    </rPh>
    <rPh sb="5" eb="6">
      <t>イン</t>
    </rPh>
    <rPh sb="6" eb="9">
      <t>リャクレキショ</t>
    </rPh>
    <phoneticPr fontId="1"/>
  </si>
  <si>
    <t>＜AOTS提出用＞</t>
    <rPh sb="5" eb="8">
      <t>テイシュツヨウ</t>
    </rPh>
    <phoneticPr fontId="1"/>
  </si>
  <si>
    <t>作成日</t>
    <rPh sb="0" eb="3">
      <t>サクセイビ</t>
    </rPh>
    <phoneticPr fontId="1"/>
  </si>
  <si>
    <t>旅券記載のアルファベット表記</t>
    <rPh sb="0" eb="2">
      <t>リョケン</t>
    </rPh>
    <rPh sb="2" eb="4">
      <t>キサイ</t>
    </rPh>
    <rPh sb="12" eb="14">
      <t>ヒョウキ</t>
    </rPh>
    <phoneticPr fontId="1"/>
  </si>
  <si>
    <t>氏名</t>
    <rPh sb="0" eb="2">
      <t>シメイ</t>
    </rPh>
    <phoneticPr fontId="1"/>
  </si>
  <si>
    <t>（性別）</t>
    <rPh sb="1" eb="3">
      <t>セイベツ</t>
    </rPh>
    <phoneticPr fontId="1"/>
  </si>
  <si>
    <t>生年・月</t>
    <rPh sb="0" eb="2">
      <t>セイネン</t>
    </rPh>
    <rPh sb="3" eb="4">
      <t>ガツ</t>
    </rPh>
    <phoneticPr fontId="1"/>
  </si>
  <si>
    <t>国籍</t>
    <rPh sb="0" eb="2">
      <t>コクセキ</t>
    </rPh>
    <phoneticPr fontId="1"/>
  </si>
  <si>
    <t>現職</t>
    <rPh sb="0" eb="2">
      <t>ゲンショク</t>
    </rPh>
    <phoneticPr fontId="1"/>
  </si>
  <si>
    <t>現住所</t>
    <rPh sb="0" eb="3">
      <t>ゲンジュウショ</t>
    </rPh>
    <phoneticPr fontId="1"/>
  </si>
  <si>
    <t>最終学歴</t>
    <rPh sb="0" eb="2">
      <t>サイシュウ</t>
    </rPh>
    <rPh sb="2" eb="4">
      <t>ガクレキ</t>
    </rPh>
    <phoneticPr fontId="1"/>
  </si>
  <si>
    <t>卒業年月</t>
    <rPh sb="0" eb="2">
      <t>ソツギョウ</t>
    </rPh>
    <rPh sb="2" eb="4">
      <t>ネンゲツ</t>
    </rPh>
    <phoneticPr fontId="1"/>
  </si>
  <si>
    <t>専攻分野・学部学科等</t>
    <rPh sb="0" eb="2">
      <t>センコウ</t>
    </rPh>
    <rPh sb="2" eb="4">
      <t>ブンヤ</t>
    </rPh>
    <rPh sb="5" eb="7">
      <t>ガクブ</t>
    </rPh>
    <rPh sb="7" eb="9">
      <t>ガッカ</t>
    </rPh>
    <rPh sb="9" eb="10">
      <t>トウ</t>
    </rPh>
    <phoneticPr fontId="1"/>
  </si>
  <si>
    <t>講師の講義使用言語</t>
    <rPh sb="0" eb="2">
      <t>コウシ</t>
    </rPh>
    <rPh sb="3" eb="5">
      <t>コウギ</t>
    </rPh>
    <rPh sb="5" eb="7">
      <t>シヨウ</t>
    </rPh>
    <rPh sb="7" eb="9">
      <t>ゲンゴ</t>
    </rPh>
    <phoneticPr fontId="1"/>
  </si>
  <si>
    <t>講義通訳</t>
    <rPh sb="0" eb="2">
      <t>コウギ</t>
    </rPh>
    <rPh sb="2" eb="4">
      <t>ツウヤク</t>
    </rPh>
    <phoneticPr fontId="1"/>
  </si>
  <si>
    <t>語</t>
    <rPh sb="0" eb="1">
      <t>ゴ</t>
    </rPh>
    <phoneticPr fontId="1"/>
  </si>
  <si>
    <t>⇔</t>
    <phoneticPr fontId="1"/>
  </si>
  <si>
    <t>職歴（含海外）</t>
    <rPh sb="0" eb="2">
      <t>ショクレキ</t>
    </rPh>
    <rPh sb="3" eb="4">
      <t>フク</t>
    </rPh>
    <rPh sb="4" eb="6">
      <t>カイガイ</t>
    </rPh>
    <phoneticPr fontId="1"/>
  </si>
  <si>
    <t>（主な国内外指導内容）</t>
    <rPh sb="1" eb="2">
      <t>オモ</t>
    </rPh>
    <rPh sb="3" eb="6">
      <t>コクナイガイ</t>
    </rPh>
    <rPh sb="6" eb="8">
      <t>シドウ</t>
    </rPh>
    <rPh sb="8" eb="10">
      <t>ナイヨウ</t>
    </rPh>
    <phoneticPr fontId="1"/>
  </si>
  <si>
    <t>1）国内</t>
    <rPh sb="2" eb="4">
      <t>コクナイ</t>
    </rPh>
    <phoneticPr fontId="1"/>
  </si>
  <si>
    <t>2）海外</t>
    <rPh sb="2" eb="4">
      <t>カイガイ</t>
    </rPh>
    <phoneticPr fontId="1"/>
  </si>
  <si>
    <t>特記事項</t>
    <rPh sb="0" eb="2">
      <t>トッキ</t>
    </rPh>
    <rPh sb="2" eb="4">
      <t>ジコウ</t>
    </rPh>
    <phoneticPr fontId="1"/>
  </si>
  <si>
    <t>※</t>
    <phoneticPr fontId="1"/>
  </si>
  <si>
    <t>AOTSの個人情報保護方針について：詳細は当協会ホームページにて公開しています。</t>
    <phoneticPr fontId="1"/>
  </si>
  <si>
    <t>当略歴書は海外研修「派遣講師（出張者）」としての認定・審査・予算概算・精算管理のために使用します。</t>
    <rPh sb="10" eb="12">
      <t>ハケン</t>
    </rPh>
    <rPh sb="12" eb="14">
      <t>コウシ</t>
    </rPh>
    <rPh sb="15" eb="18">
      <t>シュッチョウシャ</t>
    </rPh>
    <rPh sb="24" eb="26">
      <t>ニンテイ</t>
    </rPh>
    <rPh sb="27" eb="29">
      <t>シンサ</t>
    </rPh>
    <rPh sb="30" eb="32">
      <t>ヨサン</t>
    </rPh>
    <rPh sb="32" eb="34">
      <t>ガイサン</t>
    </rPh>
    <rPh sb="35" eb="37">
      <t>セイサン</t>
    </rPh>
    <rPh sb="37" eb="39">
      <t>カンリ</t>
    </rPh>
    <rPh sb="43" eb="45">
      <t>シヨウ</t>
    </rPh>
    <phoneticPr fontId="1"/>
  </si>
  <si>
    <t>当略歴書に記載の個人情報は、当協会の個人情報保護方針に基づき安全に管理し保護の徹底に努めます。</t>
    <rPh sb="0" eb="1">
      <t>トウ</t>
    </rPh>
    <rPh sb="1" eb="4">
      <t>リャクレキショ</t>
    </rPh>
    <rPh sb="5" eb="7">
      <t>キサイ</t>
    </rPh>
    <rPh sb="8" eb="10">
      <t>コジン</t>
    </rPh>
    <rPh sb="10" eb="12">
      <t>ジョウホウ</t>
    </rPh>
    <rPh sb="14" eb="17">
      <t>トウキョウカイ</t>
    </rPh>
    <rPh sb="18" eb="20">
      <t>コジン</t>
    </rPh>
    <rPh sb="20" eb="22">
      <t>ジョウホウ</t>
    </rPh>
    <rPh sb="22" eb="24">
      <t>ホゴ</t>
    </rPh>
    <rPh sb="24" eb="26">
      <t>ホウシン</t>
    </rPh>
    <rPh sb="27" eb="28">
      <t>モト</t>
    </rPh>
    <rPh sb="30" eb="32">
      <t>アンゼン</t>
    </rPh>
    <rPh sb="33" eb="35">
      <t>カンリ</t>
    </rPh>
    <rPh sb="36" eb="38">
      <t>ホゴ</t>
    </rPh>
    <rPh sb="39" eb="41">
      <t>テッテイ</t>
    </rPh>
    <rPh sb="42" eb="43">
      <t>ツト</t>
    </rPh>
    <phoneticPr fontId="1"/>
  </si>
  <si>
    <t>AOTS使用欄</t>
    <rPh sb="4" eb="6">
      <t>シヨウ</t>
    </rPh>
    <rPh sb="6" eb="7">
      <t>ラン</t>
    </rPh>
    <phoneticPr fontId="1"/>
  </si>
  <si>
    <t>起算年</t>
    <rPh sb="0" eb="2">
      <t>キサン</t>
    </rPh>
    <rPh sb="2" eb="3">
      <t>ネン</t>
    </rPh>
    <phoneticPr fontId="1"/>
  </si>
  <si>
    <t>勤務年数</t>
    <rPh sb="0" eb="2">
      <t>キンム</t>
    </rPh>
    <rPh sb="2" eb="4">
      <t>ネンスウ</t>
    </rPh>
    <phoneticPr fontId="1"/>
  </si>
  <si>
    <t>謝金等級</t>
    <rPh sb="0" eb="2">
      <t>シャキン</t>
    </rPh>
    <rPh sb="2" eb="4">
      <t>トウキュウ</t>
    </rPh>
    <phoneticPr fontId="1"/>
  </si>
  <si>
    <t>旅費等級</t>
    <rPh sb="0" eb="2">
      <t>リョヒ</t>
    </rPh>
    <rPh sb="2" eb="4">
      <t>トウキュウ</t>
    </rPh>
    <phoneticPr fontId="1"/>
  </si>
  <si>
    <t>講師謝金</t>
    <rPh sb="0" eb="2">
      <t>コウシ</t>
    </rPh>
    <rPh sb="2" eb="4">
      <t>シャキン</t>
    </rPh>
    <phoneticPr fontId="1"/>
  </si>
  <si>
    <t>日当</t>
    <rPh sb="0" eb="2">
      <t>ニットウ</t>
    </rPh>
    <phoneticPr fontId="1"/>
  </si>
  <si>
    <t>宿泊料</t>
    <rPh sb="0" eb="3">
      <t>シュクハクリョウ</t>
    </rPh>
    <phoneticPr fontId="1"/>
  </si>
  <si>
    <t>通訳略歴書</t>
    <rPh sb="0" eb="2">
      <t>ツウヤク</t>
    </rPh>
    <rPh sb="2" eb="5">
      <t>リャクレキショ</t>
    </rPh>
    <phoneticPr fontId="1"/>
  </si>
  <si>
    <t>（別添Ⅱ）</t>
    <rPh sb="1" eb="3">
      <t>ベッテン</t>
    </rPh>
    <phoneticPr fontId="1"/>
  </si>
  <si>
    <t>通訳言語</t>
    <rPh sb="0" eb="2">
      <t>ツウヤク</t>
    </rPh>
    <rPh sb="2" eb="4">
      <t>ゲンゴ</t>
    </rPh>
    <phoneticPr fontId="1"/>
  </si>
  <si>
    <t>職歴</t>
    <rPh sb="0" eb="2">
      <t>ショクレキ</t>
    </rPh>
    <phoneticPr fontId="1"/>
  </si>
  <si>
    <t>通訳言語での業務歴</t>
    <rPh sb="0" eb="2">
      <t>ツウヤク</t>
    </rPh>
    <rPh sb="2" eb="4">
      <t>ゲンゴ</t>
    </rPh>
    <rPh sb="6" eb="8">
      <t>ギョウム</t>
    </rPh>
    <rPh sb="8" eb="9">
      <t>レキ</t>
    </rPh>
    <phoneticPr fontId="1"/>
  </si>
  <si>
    <t>通訳言語学習歴（含海外）</t>
    <rPh sb="0" eb="2">
      <t>ツウヤク</t>
    </rPh>
    <rPh sb="2" eb="4">
      <t>ゲンゴ</t>
    </rPh>
    <rPh sb="4" eb="6">
      <t>ガクシュウ</t>
    </rPh>
    <rPh sb="6" eb="7">
      <t>レキ</t>
    </rPh>
    <rPh sb="8" eb="9">
      <t>フク</t>
    </rPh>
    <rPh sb="9" eb="11">
      <t>カイガイ</t>
    </rPh>
    <phoneticPr fontId="1"/>
  </si>
  <si>
    <t>（別紙2）</t>
    <rPh sb="1" eb="3">
      <t>ベッシ</t>
    </rPh>
    <phoneticPr fontId="1"/>
  </si>
  <si>
    <t>（単位：円）</t>
    <rPh sb="1" eb="3">
      <t>タンイ</t>
    </rPh>
    <rPh sb="4" eb="5">
      <t>エン</t>
    </rPh>
    <phoneticPr fontId="1"/>
  </si>
  <si>
    <t>費目</t>
    <rPh sb="0" eb="2">
      <t>ヒモク</t>
    </rPh>
    <phoneticPr fontId="1"/>
  </si>
  <si>
    <t>金額</t>
    <rPh sb="0" eb="2">
      <t>キンガク</t>
    </rPh>
    <phoneticPr fontId="1"/>
  </si>
  <si>
    <t>積算</t>
    <rPh sb="0" eb="2">
      <t>セキサン</t>
    </rPh>
    <phoneticPr fontId="1"/>
  </si>
  <si>
    <t>①</t>
    <phoneticPr fontId="1"/>
  </si>
  <si>
    <t>講師謝金</t>
    <rPh sb="0" eb="2">
      <t>コウシ</t>
    </rPh>
    <rPh sb="2" eb="4">
      <t>シャキン</t>
    </rPh>
    <phoneticPr fontId="1"/>
  </si>
  <si>
    <t>②</t>
    <phoneticPr fontId="1"/>
  </si>
  <si>
    <t>通訳謝金</t>
    <rPh sb="0" eb="2">
      <t>ツウヤク</t>
    </rPh>
    <rPh sb="2" eb="4">
      <t>シャキン</t>
    </rPh>
    <phoneticPr fontId="1"/>
  </si>
  <si>
    <t>③</t>
    <phoneticPr fontId="1"/>
  </si>
  <si>
    <t>講師通訳等旅費</t>
    <rPh sb="0" eb="2">
      <t>コウシ</t>
    </rPh>
    <rPh sb="2" eb="4">
      <t>ツウヤク</t>
    </rPh>
    <rPh sb="4" eb="5">
      <t>トウ</t>
    </rPh>
    <rPh sb="5" eb="7">
      <t>リョヒ</t>
    </rPh>
    <phoneticPr fontId="1"/>
  </si>
  <si>
    <t>1）</t>
    <phoneticPr fontId="1"/>
  </si>
  <si>
    <t>渡航費</t>
    <rPh sb="0" eb="3">
      <t>トコウヒ</t>
    </rPh>
    <phoneticPr fontId="1"/>
  </si>
  <si>
    <t>2）</t>
    <phoneticPr fontId="1"/>
  </si>
  <si>
    <t>日当</t>
    <rPh sb="0" eb="2">
      <t>ニットウ</t>
    </rPh>
    <phoneticPr fontId="1"/>
  </si>
  <si>
    <t>3）</t>
    <phoneticPr fontId="1"/>
  </si>
  <si>
    <t>宿泊費</t>
    <rPh sb="0" eb="3">
      <t>シュクハクヒ</t>
    </rPh>
    <phoneticPr fontId="1"/>
  </si>
  <si>
    <t>4）</t>
    <phoneticPr fontId="1"/>
  </si>
  <si>
    <t>渡航雑費</t>
    <rPh sb="0" eb="2">
      <t>トコウ</t>
    </rPh>
    <rPh sb="2" eb="4">
      <t>ザッピ</t>
    </rPh>
    <phoneticPr fontId="1"/>
  </si>
  <si>
    <t>④</t>
    <phoneticPr fontId="1"/>
  </si>
  <si>
    <t>工場視察費</t>
    <rPh sb="0" eb="2">
      <t>コウジョウ</t>
    </rPh>
    <rPh sb="2" eb="4">
      <t>シサツ</t>
    </rPh>
    <rPh sb="4" eb="5">
      <t>ヒ</t>
    </rPh>
    <phoneticPr fontId="1"/>
  </si>
  <si>
    <t>⑤</t>
    <phoneticPr fontId="1"/>
  </si>
  <si>
    <t>研修施設借上費</t>
    <rPh sb="0" eb="2">
      <t>ケンシュウ</t>
    </rPh>
    <rPh sb="2" eb="4">
      <t>シセツ</t>
    </rPh>
    <rPh sb="4" eb="5">
      <t>シャク</t>
    </rPh>
    <rPh sb="5" eb="6">
      <t>ジョウ</t>
    </rPh>
    <rPh sb="6" eb="7">
      <t>ヒ</t>
    </rPh>
    <phoneticPr fontId="1"/>
  </si>
  <si>
    <t>⑥</t>
    <phoneticPr fontId="1"/>
  </si>
  <si>
    <t>研修教材費</t>
    <rPh sb="0" eb="2">
      <t>ケンシュウ</t>
    </rPh>
    <rPh sb="2" eb="5">
      <t>キョウザイヒ</t>
    </rPh>
    <phoneticPr fontId="1"/>
  </si>
  <si>
    <t>原稿料・校訂料</t>
    <rPh sb="0" eb="3">
      <t>ゲンコウリョウ</t>
    </rPh>
    <rPh sb="4" eb="6">
      <t>コウテイ</t>
    </rPh>
    <rPh sb="6" eb="7">
      <t>リョウ</t>
    </rPh>
    <phoneticPr fontId="1"/>
  </si>
  <si>
    <t>2）</t>
    <phoneticPr fontId="1"/>
  </si>
  <si>
    <t>翻訳料</t>
    <rPh sb="0" eb="2">
      <t>ホンヤク</t>
    </rPh>
    <rPh sb="2" eb="3">
      <t>リョウ</t>
    </rPh>
    <phoneticPr fontId="1"/>
  </si>
  <si>
    <t>3）</t>
    <phoneticPr fontId="1"/>
  </si>
  <si>
    <t>印刷作成料</t>
    <rPh sb="0" eb="2">
      <t>インサツ</t>
    </rPh>
    <rPh sb="2" eb="5">
      <t>サクセイリョウ</t>
    </rPh>
    <phoneticPr fontId="1"/>
  </si>
  <si>
    <t>4）</t>
    <phoneticPr fontId="1"/>
  </si>
  <si>
    <t>テキスト購入料</t>
    <rPh sb="4" eb="6">
      <t>コウニュウ</t>
    </rPh>
    <rPh sb="6" eb="7">
      <t>リョウ</t>
    </rPh>
    <phoneticPr fontId="1"/>
  </si>
  <si>
    <t>⑦</t>
    <phoneticPr fontId="1"/>
  </si>
  <si>
    <t>研修生関係費</t>
    <rPh sb="0" eb="3">
      <t>ケンシュウセイ</t>
    </rPh>
    <rPh sb="3" eb="6">
      <t>カンケイヒ</t>
    </rPh>
    <phoneticPr fontId="1"/>
  </si>
  <si>
    <t>1）</t>
    <phoneticPr fontId="1"/>
  </si>
  <si>
    <t>⑧</t>
    <phoneticPr fontId="1"/>
  </si>
  <si>
    <t>資料機器輸送費</t>
    <rPh sb="0" eb="2">
      <t>シリョウ</t>
    </rPh>
    <rPh sb="2" eb="4">
      <t>キキ</t>
    </rPh>
    <rPh sb="4" eb="7">
      <t>ユソウヒ</t>
    </rPh>
    <phoneticPr fontId="1"/>
  </si>
  <si>
    <t>小計（A）</t>
    <rPh sb="0" eb="2">
      <t>ショウケイ</t>
    </rPh>
    <phoneticPr fontId="1"/>
  </si>
  <si>
    <t>⑨</t>
    <phoneticPr fontId="1"/>
  </si>
  <si>
    <t>現地運営関係費</t>
    <rPh sb="0" eb="2">
      <t>ゲンチ</t>
    </rPh>
    <rPh sb="2" eb="4">
      <t>ウンエイ</t>
    </rPh>
    <rPh sb="4" eb="7">
      <t>カンケイヒ</t>
    </rPh>
    <phoneticPr fontId="1"/>
  </si>
  <si>
    <t>1）</t>
    <phoneticPr fontId="1"/>
  </si>
  <si>
    <t>研修協力謝金</t>
    <rPh sb="0" eb="2">
      <t>ケンシュウ</t>
    </rPh>
    <rPh sb="2" eb="4">
      <t>キョウリョク</t>
    </rPh>
    <rPh sb="4" eb="6">
      <t>シャキン</t>
    </rPh>
    <phoneticPr fontId="1"/>
  </si>
  <si>
    <t>2）</t>
    <phoneticPr fontId="1"/>
  </si>
  <si>
    <t>現地運営関係諸費</t>
    <rPh sb="0" eb="2">
      <t>ゲンチ</t>
    </rPh>
    <rPh sb="2" eb="4">
      <t>ウンエイ</t>
    </rPh>
    <rPh sb="4" eb="6">
      <t>カンケイ</t>
    </rPh>
    <rPh sb="6" eb="8">
      <t>ショヒ</t>
    </rPh>
    <phoneticPr fontId="1"/>
  </si>
  <si>
    <t>⑩</t>
    <phoneticPr fontId="1"/>
  </si>
  <si>
    <t>教材開発・通信等環境整備費</t>
    <rPh sb="0" eb="2">
      <t>キョウザイ</t>
    </rPh>
    <rPh sb="2" eb="4">
      <t>カイハツ</t>
    </rPh>
    <rPh sb="5" eb="7">
      <t>ツウシン</t>
    </rPh>
    <rPh sb="7" eb="8">
      <t>トウ</t>
    </rPh>
    <rPh sb="8" eb="10">
      <t>カンキョウ</t>
    </rPh>
    <rPh sb="10" eb="12">
      <t>セイビ</t>
    </rPh>
    <rPh sb="12" eb="13">
      <t>ヒ</t>
    </rPh>
    <phoneticPr fontId="1"/>
  </si>
  <si>
    <t>⑪</t>
    <phoneticPr fontId="1"/>
  </si>
  <si>
    <t>雑費</t>
    <rPh sb="0" eb="2">
      <t>ザッピ</t>
    </rPh>
    <phoneticPr fontId="1"/>
  </si>
  <si>
    <t>小計（B）</t>
    <rPh sb="0" eb="2">
      <t>ショウケイ</t>
    </rPh>
    <phoneticPr fontId="1"/>
  </si>
  <si>
    <t>合計</t>
    <rPh sb="0" eb="2">
      <t>ゴウケイ</t>
    </rPh>
    <phoneticPr fontId="1"/>
  </si>
  <si>
    <t>①～⑧</t>
    <phoneticPr fontId="1"/>
  </si>
  <si>
    <t>⑨～⑪</t>
    <phoneticPr fontId="1"/>
  </si>
  <si>
    <t>小計（A）＋小計（B）</t>
    <rPh sb="0" eb="2">
      <t>ショウケイ</t>
    </rPh>
    <rPh sb="6" eb="8">
      <t>ショウケイ</t>
    </rPh>
    <phoneticPr fontId="1"/>
  </si>
  <si>
    <t>（別紙3）</t>
    <rPh sb="1" eb="3">
      <t>ベッシ</t>
    </rPh>
    <phoneticPr fontId="1"/>
  </si>
  <si>
    <t>（別紙4）</t>
    <rPh sb="1" eb="3">
      <t>ベッシ</t>
    </rPh>
    <phoneticPr fontId="1"/>
  </si>
  <si>
    <t>個人情報の取り扱いについて</t>
    <rPh sb="0" eb="4">
      <t>コジンジョウホウ</t>
    </rPh>
    <rPh sb="5" eb="6">
      <t>ト</t>
    </rPh>
    <rPh sb="7" eb="8">
      <t>アツカ</t>
    </rPh>
    <phoneticPr fontId="1"/>
  </si>
  <si>
    <t>2020年4月</t>
    <rPh sb="4" eb="5">
      <t>ネン</t>
    </rPh>
    <rPh sb="6" eb="7">
      <t>ガツ</t>
    </rPh>
    <phoneticPr fontId="1"/>
  </si>
  <si>
    <t>当協会海外研修コースへのお申込に際して取得するお客様の個人情報は下記の通り取り扱います。</t>
    <rPh sb="0" eb="3">
      <t>トウキョウカイ</t>
    </rPh>
    <rPh sb="3" eb="5">
      <t>カイガイ</t>
    </rPh>
    <rPh sb="5" eb="7">
      <t>ケンシュウ</t>
    </rPh>
    <rPh sb="13" eb="15">
      <t>モウシコミ</t>
    </rPh>
    <rPh sb="16" eb="17">
      <t>サイ</t>
    </rPh>
    <rPh sb="19" eb="21">
      <t>シュトク</t>
    </rPh>
    <rPh sb="24" eb="26">
      <t>キャクサマ</t>
    </rPh>
    <rPh sb="27" eb="29">
      <t>コジン</t>
    </rPh>
    <rPh sb="29" eb="31">
      <t>ジョウホウ</t>
    </rPh>
    <rPh sb="32" eb="34">
      <t>カキ</t>
    </rPh>
    <rPh sb="35" eb="36">
      <t>トオ</t>
    </rPh>
    <rPh sb="37" eb="38">
      <t>ト</t>
    </rPh>
    <rPh sb="39" eb="40">
      <t>アツカ</t>
    </rPh>
    <phoneticPr fontId="1"/>
  </si>
  <si>
    <t>1.</t>
    <phoneticPr fontId="1"/>
  </si>
  <si>
    <t>個人情報の管理者及び連絡先</t>
    <rPh sb="0" eb="2">
      <t>コジン</t>
    </rPh>
    <rPh sb="2" eb="4">
      <t>ジョウホウ</t>
    </rPh>
    <rPh sb="5" eb="8">
      <t>カンリシャ</t>
    </rPh>
    <rPh sb="8" eb="9">
      <t>オヨ</t>
    </rPh>
    <rPh sb="10" eb="13">
      <t>レンラクサキ</t>
    </rPh>
    <phoneticPr fontId="1"/>
  </si>
  <si>
    <t>2.</t>
    <phoneticPr fontId="1"/>
  </si>
  <si>
    <t>利用目的</t>
    <rPh sb="0" eb="2">
      <t>リヨウ</t>
    </rPh>
    <rPh sb="2" eb="4">
      <t>モクテキ</t>
    </rPh>
    <phoneticPr fontId="1"/>
  </si>
  <si>
    <t>ご提供いただいた個人情報は、研修コース実施、協会事業案内発送、協会機関紙等の出版物発送、アンケート依頼、ご利用企業管理、その他営業活動などのために利用します。それ以外の利用目的又は法令等に基づく要請の範囲を超えた利用は致しません。</t>
    <rPh sb="1" eb="3">
      <t>テイキョウ</t>
    </rPh>
    <rPh sb="8" eb="10">
      <t>コジン</t>
    </rPh>
    <rPh sb="10" eb="12">
      <t>ジョウホウ</t>
    </rPh>
    <rPh sb="14" eb="16">
      <t>ケンシュウ</t>
    </rPh>
    <rPh sb="19" eb="21">
      <t>ジッシ</t>
    </rPh>
    <rPh sb="22" eb="24">
      <t>キョウカイ</t>
    </rPh>
    <rPh sb="24" eb="26">
      <t>ジギョウ</t>
    </rPh>
    <rPh sb="26" eb="28">
      <t>アンナイ</t>
    </rPh>
    <rPh sb="28" eb="30">
      <t>ハッソウ</t>
    </rPh>
    <rPh sb="31" eb="33">
      <t>キョウカイ</t>
    </rPh>
    <rPh sb="33" eb="36">
      <t>キカンシ</t>
    </rPh>
    <rPh sb="36" eb="37">
      <t>トウ</t>
    </rPh>
    <rPh sb="38" eb="41">
      <t>シュッパンブツ</t>
    </rPh>
    <rPh sb="41" eb="43">
      <t>ハッソウ</t>
    </rPh>
    <rPh sb="49" eb="51">
      <t>イライ</t>
    </rPh>
    <rPh sb="53" eb="55">
      <t>リヨウ</t>
    </rPh>
    <rPh sb="55" eb="57">
      <t>キギョウ</t>
    </rPh>
    <rPh sb="57" eb="59">
      <t>カンリ</t>
    </rPh>
    <rPh sb="62" eb="63">
      <t>タ</t>
    </rPh>
    <rPh sb="63" eb="65">
      <t>エイギョウ</t>
    </rPh>
    <rPh sb="65" eb="67">
      <t>カツドウ</t>
    </rPh>
    <rPh sb="73" eb="75">
      <t>リヨウ</t>
    </rPh>
    <rPh sb="81" eb="83">
      <t>イガイ</t>
    </rPh>
    <rPh sb="84" eb="86">
      <t>リヨウ</t>
    </rPh>
    <rPh sb="86" eb="88">
      <t>モクテキ</t>
    </rPh>
    <rPh sb="88" eb="89">
      <t>マタ</t>
    </rPh>
    <rPh sb="90" eb="92">
      <t>ホウレイ</t>
    </rPh>
    <rPh sb="92" eb="93">
      <t>トウ</t>
    </rPh>
    <rPh sb="94" eb="95">
      <t>モト</t>
    </rPh>
    <rPh sb="97" eb="99">
      <t>ヨウセイ</t>
    </rPh>
    <rPh sb="100" eb="102">
      <t>ハンイ</t>
    </rPh>
    <rPh sb="103" eb="104">
      <t>コ</t>
    </rPh>
    <rPh sb="106" eb="108">
      <t>リヨウ</t>
    </rPh>
    <rPh sb="109" eb="110">
      <t>イタ</t>
    </rPh>
    <phoneticPr fontId="1"/>
  </si>
  <si>
    <t>3.</t>
    <phoneticPr fontId="1"/>
  </si>
  <si>
    <t>個人情報の提供・委託</t>
    <rPh sb="0" eb="2">
      <t>コジン</t>
    </rPh>
    <rPh sb="2" eb="4">
      <t>ジョウホウ</t>
    </rPh>
    <rPh sb="5" eb="7">
      <t>テイキョウ</t>
    </rPh>
    <rPh sb="8" eb="10">
      <t>イタク</t>
    </rPh>
    <phoneticPr fontId="1"/>
  </si>
  <si>
    <t>ご提供いただいた個人情報は、お客様の事前の同意なく第三者に提供することはありません。</t>
    <rPh sb="1" eb="3">
      <t>テイキョウ</t>
    </rPh>
    <rPh sb="8" eb="10">
      <t>コジン</t>
    </rPh>
    <rPh sb="10" eb="12">
      <t>ジョウホウ</t>
    </rPh>
    <rPh sb="15" eb="17">
      <t>キャクサマ</t>
    </rPh>
    <rPh sb="18" eb="20">
      <t>ジゼン</t>
    </rPh>
    <rPh sb="21" eb="23">
      <t>ドウイ</t>
    </rPh>
    <rPh sb="25" eb="28">
      <t>ダイサンシャ</t>
    </rPh>
    <rPh sb="29" eb="31">
      <t>テイキョウ</t>
    </rPh>
    <phoneticPr fontId="1"/>
  </si>
  <si>
    <t>なお、委託する場合は当協会の個人情報保護規定に則して適切に運用致します。</t>
    <rPh sb="3" eb="5">
      <t>イタク</t>
    </rPh>
    <rPh sb="7" eb="9">
      <t>バアイ</t>
    </rPh>
    <rPh sb="10" eb="13">
      <t>トウキョウカイ</t>
    </rPh>
    <rPh sb="14" eb="16">
      <t>コジン</t>
    </rPh>
    <rPh sb="16" eb="18">
      <t>ジョウホウ</t>
    </rPh>
    <rPh sb="18" eb="20">
      <t>ホゴ</t>
    </rPh>
    <rPh sb="20" eb="22">
      <t>キテイ</t>
    </rPh>
    <rPh sb="23" eb="24">
      <t>ソク</t>
    </rPh>
    <rPh sb="26" eb="28">
      <t>テキセツ</t>
    </rPh>
    <rPh sb="29" eb="31">
      <t>ウンヨウ</t>
    </rPh>
    <rPh sb="31" eb="32">
      <t>イタ</t>
    </rPh>
    <phoneticPr fontId="1"/>
  </si>
  <si>
    <t>4.</t>
    <phoneticPr fontId="1"/>
  </si>
  <si>
    <t>記入項目について</t>
    <rPh sb="0" eb="2">
      <t>キニュウ</t>
    </rPh>
    <rPh sb="2" eb="4">
      <t>コウモク</t>
    </rPh>
    <phoneticPr fontId="1"/>
  </si>
  <si>
    <t>5.</t>
    <phoneticPr fontId="1"/>
  </si>
  <si>
    <t>個人情報を提供されることは任意です。ただし、ご同意いただけない場合は、制度のご利用をすることができない場合がございます。</t>
    <rPh sb="0" eb="2">
      <t>コジン</t>
    </rPh>
    <rPh sb="2" eb="4">
      <t>ジョウホウ</t>
    </rPh>
    <rPh sb="5" eb="7">
      <t>テイキョウ</t>
    </rPh>
    <rPh sb="13" eb="15">
      <t>ニンイ</t>
    </rPh>
    <rPh sb="23" eb="25">
      <t>ドウイ</t>
    </rPh>
    <rPh sb="31" eb="33">
      <t>バアイ</t>
    </rPh>
    <rPh sb="35" eb="37">
      <t>セイド</t>
    </rPh>
    <rPh sb="39" eb="41">
      <t>リヨウ</t>
    </rPh>
    <rPh sb="51" eb="53">
      <t>バアイ</t>
    </rPh>
    <phoneticPr fontId="1"/>
  </si>
  <si>
    <t>個人情報の開示・訂正・利用停止・消去等</t>
    <rPh sb="0" eb="2">
      <t>コジン</t>
    </rPh>
    <rPh sb="2" eb="4">
      <t>ジョウホウ</t>
    </rPh>
    <rPh sb="5" eb="7">
      <t>カイジ</t>
    </rPh>
    <rPh sb="8" eb="10">
      <t>テイセイ</t>
    </rPh>
    <rPh sb="11" eb="13">
      <t>リヨウ</t>
    </rPh>
    <rPh sb="13" eb="15">
      <t>テイシ</t>
    </rPh>
    <rPh sb="16" eb="18">
      <t>ショウキョ</t>
    </rPh>
    <rPh sb="18" eb="19">
      <t>トウ</t>
    </rPh>
    <phoneticPr fontId="1"/>
  </si>
  <si>
    <t>ご提供いただいた個人情報について、開示・訂正・利用停止・消去等の求めに対応させて頂きます。</t>
    <rPh sb="1" eb="3">
      <t>テイキョウ</t>
    </rPh>
    <rPh sb="8" eb="10">
      <t>コジン</t>
    </rPh>
    <rPh sb="10" eb="12">
      <t>ジョウホウ</t>
    </rPh>
    <rPh sb="17" eb="19">
      <t>カイジ</t>
    </rPh>
    <rPh sb="20" eb="22">
      <t>テイセイ</t>
    </rPh>
    <rPh sb="23" eb="25">
      <t>リヨウ</t>
    </rPh>
    <rPh sb="25" eb="27">
      <t>テイシ</t>
    </rPh>
    <rPh sb="28" eb="30">
      <t>ショウキョ</t>
    </rPh>
    <rPh sb="30" eb="31">
      <t>トウ</t>
    </rPh>
    <rPh sb="32" eb="33">
      <t>モト</t>
    </rPh>
    <rPh sb="35" eb="37">
      <t>タイオウ</t>
    </rPh>
    <rPh sb="40" eb="41">
      <t>イタダ</t>
    </rPh>
    <phoneticPr fontId="1"/>
  </si>
  <si>
    <t>その際には、下記までお申し出下さい。</t>
    <rPh sb="2" eb="3">
      <t>サイ</t>
    </rPh>
    <rPh sb="6" eb="8">
      <t>カキ</t>
    </rPh>
    <rPh sb="11" eb="12">
      <t>モウ</t>
    </rPh>
    <rPh sb="13" eb="14">
      <t>デ</t>
    </rPh>
    <rPh sb="14" eb="15">
      <t>クダ</t>
    </rPh>
    <phoneticPr fontId="1"/>
  </si>
  <si>
    <t>上記「個人情報の取り扱いについて」に同意いただけますか？</t>
    <rPh sb="0" eb="2">
      <t>ジョウキ</t>
    </rPh>
    <rPh sb="3" eb="5">
      <t>コジン</t>
    </rPh>
    <rPh sb="5" eb="7">
      <t>ジョウホウ</t>
    </rPh>
    <rPh sb="8" eb="9">
      <t>ト</t>
    </rPh>
    <rPh sb="10" eb="11">
      <t>アツカ</t>
    </rPh>
    <rPh sb="18" eb="20">
      <t>ドウイ</t>
    </rPh>
    <phoneticPr fontId="1"/>
  </si>
  <si>
    <t>下記にチェック☑と自署をお願い致します。</t>
    <rPh sb="0" eb="2">
      <t>カキ</t>
    </rPh>
    <rPh sb="9" eb="11">
      <t>ジショ</t>
    </rPh>
    <rPh sb="13" eb="14">
      <t>ネガ</t>
    </rPh>
    <rPh sb="15" eb="16">
      <t>イタ</t>
    </rPh>
    <phoneticPr fontId="1"/>
  </si>
  <si>
    <t>□</t>
    <phoneticPr fontId="1"/>
  </si>
  <si>
    <t>同意する</t>
    <rPh sb="0" eb="2">
      <t>ドウイ</t>
    </rPh>
    <phoneticPr fontId="1"/>
  </si>
  <si>
    <t>同意しない</t>
    <rPh sb="0" eb="2">
      <t>ドウイ</t>
    </rPh>
    <phoneticPr fontId="1"/>
  </si>
  <si>
    <t>協力機関名：</t>
    <rPh sb="0" eb="2">
      <t>キョウリョク</t>
    </rPh>
    <rPh sb="2" eb="4">
      <t>キカン</t>
    </rPh>
    <rPh sb="4" eb="5">
      <t>メイ</t>
    </rPh>
    <phoneticPr fontId="1"/>
  </si>
  <si>
    <t>所属先：</t>
    <rPh sb="0" eb="2">
      <t>ショゾク</t>
    </rPh>
    <rPh sb="2" eb="3">
      <t>サキ</t>
    </rPh>
    <phoneticPr fontId="1"/>
  </si>
  <si>
    <t>氏名：</t>
    <rPh sb="0" eb="2">
      <t>シメイ</t>
    </rPh>
    <phoneticPr fontId="1"/>
  </si>
  <si>
    <t>なお当協会の個人情報保護方針は、https://www.aots.jp/privacy-policy/をご覧ください。</t>
    <rPh sb="2" eb="5">
      <t>トウキョウカイ</t>
    </rPh>
    <rPh sb="6" eb="8">
      <t>コジン</t>
    </rPh>
    <rPh sb="8" eb="10">
      <t>ジョウホウ</t>
    </rPh>
    <rPh sb="10" eb="12">
      <t>ホゴ</t>
    </rPh>
    <rPh sb="12" eb="14">
      <t>ホウシン</t>
    </rPh>
    <rPh sb="53" eb="54">
      <t>ラン</t>
    </rPh>
    <phoneticPr fontId="1"/>
  </si>
  <si>
    <t>＜管理者＞　一般財団法人海外産業人材育成協会　総務企画部長</t>
    <rPh sb="1" eb="4">
      <t>カンリシャ</t>
    </rPh>
    <rPh sb="6" eb="22">
      <t>アオｔｓ</t>
    </rPh>
    <rPh sb="23" eb="25">
      <t>ソウム</t>
    </rPh>
    <rPh sb="25" eb="27">
      <t>キカク</t>
    </rPh>
    <rPh sb="27" eb="29">
      <t>ブチョウ</t>
    </rPh>
    <phoneticPr fontId="1"/>
  </si>
  <si>
    <t>＜連絡先＞　総務・人事グループ　TEL:03-3888-8211　E-mail：kojinjoho-cj@aots.jp</t>
    <rPh sb="1" eb="4">
      <t>レンラクサキ</t>
    </rPh>
    <rPh sb="6" eb="8">
      <t>ソウム</t>
    </rPh>
    <rPh sb="9" eb="11">
      <t>ジンジ</t>
    </rPh>
    <phoneticPr fontId="1"/>
  </si>
  <si>
    <t>＜個人情報相談受付窓口＞　TEL：03-3888-8211　E-mail：kojinjoho-cj@aots.jp</t>
    <rPh sb="1" eb="3">
      <t>コジン</t>
    </rPh>
    <rPh sb="3" eb="5">
      <t>ジョウホウ</t>
    </rPh>
    <rPh sb="5" eb="7">
      <t>ソウダン</t>
    </rPh>
    <rPh sb="7" eb="9">
      <t>ウケツケ</t>
    </rPh>
    <rPh sb="9" eb="11">
      <t>マドグチ</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</si>
  <si>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</si>
  <si>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</si>
  <si>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海外研修完了報告及び精算払請求書</t>
    <rPh sb="0" eb="2">
      <t>カイガイ</t>
    </rPh>
    <rPh sb="2" eb="4">
      <t>ケンシュウ</t>
    </rPh>
    <rPh sb="4" eb="6">
      <t>カンリョウ</t>
    </rPh>
    <rPh sb="6" eb="8">
      <t>ホウコク</t>
    </rPh>
    <rPh sb="8" eb="9">
      <t>オヨ</t>
    </rPh>
    <rPh sb="10" eb="12">
      <t>セイサン</t>
    </rPh>
    <rPh sb="12" eb="13">
      <t>バライ</t>
    </rPh>
    <rPh sb="13" eb="16">
      <t>セイキュウショ</t>
    </rPh>
    <phoneticPr fontId="1"/>
  </si>
  <si>
    <t>記</t>
    <rPh sb="0" eb="1">
      <t>キ</t>
    </rPh>
    <phoneticPr fontId="1"/>
  </si>
  <si>
    <t>機関名</t>
    <rPh sb="0" eb="2">
      <t>キカン</t>
    </rPh>
    <rPh sb="2" eb="3">
      <t>メイ</t>
    </rPh>
    <phoneticPr fontId="1"/>
  </si>
  <si>
    <t>（和）</t>
    <rPh sb="1" eb="2">
      <t>ワ</t>
    </rPh>
    <phoneticPr fontId="1"/>
  </si>
  <si>
    <t>（英）</t>
    <rPh sb="1" eb="2">
      <t>エイ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</si>
  <si>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</si>
  <si>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</si>
  <si>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</si>
  <si>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</si>
  <si>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部課名</t>
    <rPh sb="0" eb="2">
      <t>ブカ</t>
    </rPh>
    <rPh sb="2" eb="3">
      <t>メイ</t>
    </rPh>
    <phoneticPr fontId="1"/>
  </si>
  <si>
    <t>事務担当者</t>
    <rPh sb="0" eb="2">
      <t>ジム</t>
    </rPh>
    <rPh sb="2" eb="5">
      <t>タントウシャ</t>
    </rPh>
    <phoneticPr fontId="1"/>
  </si>
  <si>
    <t>住所</t>
    <rPh sb="0" eb="2">
      <t>ジュウショ</t>
    </rPh>
    <phoneticPr fontId="1"/>
  </si>
  <si>
    <t>TEL</t>
    <phoneticPr fontId="1"/>
  </si>
  <si>
    <t>FAX</t>
    <phoneticPr fontId="1"/>
  </si>
  <si>
    <t>E-mail</t>
    <phoneticPr fontId="1"/>
  </si>
  <si>
    <t>1.</t>
    <phoneticPr fontId="1"/>
  </si>
  <si>
    <t>印（代表者職印）</t>
    <rPh sb="0" eb="1">
      <t>イン</t>
    </rPh>
    <rPh sb="2" eb="5">
      <t>ダイヒョウシャ</t>
    </rPh>
    <rPh sb="5" eb="7">
      <t>ショクイン</t>
    </rPh>
    <phoneticPr fontId="1"/>
  </si>
  <si>
    <t>印（代表者職印）</t>
    <rPh sb="0" eb="1">
      <t>イン</t>
    </rPh>
    <rPh sb="2" eb="5">
      <t>ダイヒョウシャ</t>
    </rPh>
    <rPh sb="5" eb="6">
      <t>ショク</t>
    </rPh>
    <rPh sb="6" eb="7">
      <t>イン</t>
    </rPh>
    <phoneticPr fontId="1"/>
  </si>
  <si>
    <t xml:space="preserve"> </t>
    <phoneticPr fontId="1"/>
  </si>
  <si>
    <t>6.</t>
    <phoneticPr fontId="1"/>
  </si>
  <si>
    <t>7.</t>
    <phoneticPr fontId="1"/>
  </si>
  <si>
    <t>研修生の選考基準及び選考方法</t>
    <rPh sb="0" eb="3">
      <t>ケンシュウセイ</t>
    </rPh>
    <rPh sb="4" eb="6">
      <t>センコウ</t>
    </rPh>
    <rPh sb="6" eb="8">
      <t>キジュン</t>
    </rPh>
    <rPh sb="8" eb="9">
      <t>オヨ</t>
    </rPh>
    <rPh sb="10" eb="12">
      <t>センコウ</t>
    </rPh>
    <rPh sb="12" eb="14">
      <t>ホウホウ</t>
    </rPh>
    <phoneticPr fontId="1"/>
  </si>
  <si>
    <t>1）</t>
    <phoneticPr fontId="1"/>
  </si>
  <si>
    <t>2)</t>
    <phoneticPr fontId="1"/>
  </si>
  <si>
    <t>方法：</t>
    <phoneticPr fontId="1"/>
  </si>
  <si>
    <t>2）</t>
    <phoneticPr fontId="1"/>
  </si>
  <si>
    <t>公募主体：</t>
    <phoneticPr fontId="1"/>
  </si>
  <si>
    <t>方法：</t>
    <phoneticPr fontId="1"/>
  </si>
  <si>
    <t>公募主体：</t>
    <phoneticPr fontId="1"/>
  </si>
  <si>
    <t>公募者</t>
    <rPh sb="0" eb="2">
      <t>コウボ</t>
    </rPh>
    <rPh sb="2" eb="3">
      <t>シャ</t>
    </rPh>
    <phoneticPr fontId="1"/>
  </si>
  <si>
    <t>応募者総数</t>
    <rPh sb="0" eb="2">
      <t>オウボ</t>
    </rPh>
    <rPh sb="2" eb="3">
      <t>シャ</t>
    </rPh>
    <rPh sb="3" eb="5">
      <t>ソウスウ</t>
    </rPh>
    <phoneticPr fontId="1"/>
  </si>
  <si>
    <t>→</t>
    <phoneticPr fontId="1"/>
  </si>
  <si>
    <t>選考結果人数</t>
    <rPh sb="0" eb="2">
      <t>センコウ</t>
    </rPh>
    <rPh sb="2" eb="4">
      <t>ケッカ</t>
    </rPh>
    <rPh sb="4" eb="6">
      <t>ニンズウ</t>
    </rPh>
    <phoneticPr fontId="1"/>
  </si>
  <si>
    <t>②</t>
    <phoneticPr fontId="1"/>
  </si>
  <si>
    <t>（</t>
    <phoneticPr fontId="1"/>
  </si>
  <si>
    <t>）</t>
    <phoneticPr fontId="1"/>
  </si>
  <si>
    <t>推薦機関1：</t>
    <rPh sb="0" eb="2">
      <t>スイセン</t>
    </rPh>
    <rPh sb="2" eb="4">
      <t>キカン</t>
    </rPh>
    <phoneticPr fontId="1"/>
  </si>
  <si>
    <t>推薦機関2：</t>
    <rPh sb="0" eb="2">
      <t>スイセン</t>
    </rPh>
    <rPh sb="2" eb="4">
      <t>キカン</t>
    </rPh>
    <phoneticPr fontId="1"/>
  </si>
  <si>
    <t>8.</t>
    <phoneticPr fontId="1"/>
  </si>
  <si>
    <t>10.</t>
    <phoneticPr fontId="1"/>
  </si>
  <si>
    <t>研修用テキストのリスト</t>
    <rPh sb="0" eb="3">
      <t>ケンシュウヨウ</t>
    </rPh>
    <phoneticPr fontId="1"/>
  </si>
  <si>
    <t>11.</t>
    <phoneticPr fontId="1"/>
  </si>
  <si>
    <t>研修用器材のリスト</t>
    <rPh sb="0" eb="3">
      <t>ケンシュウヨウ</t>
    </rPh>
    <rPh sb="3" eb="5">
      <t>キザイ</t>
    </rPh>
    <phoneticPr fontId="1"/>
  </si>
  <si>
    <r>
      <t>海外研修実績日程表</t>
    </r>
    <r>
      <rPr>
        <sz val="11"/>
        <color theme="1"/>
        <rFont val="ＭＳ Ｐ明朝"/>
        <family val="1"/>
        <charset val="128"/>
      </rPr>
      <t>（別添Ⅴ）</t>
    </r>
    <rPh sb="0" eb="2">
      <t>カイガイ</t>
    </rPh>
    <rPh sb="2" eb="4">
      <t>ケンシュウ</t>
    </rPh>
    <rPh sb="4" eb="6">
      <t>ジッセキ</t>
    </rPh>
    <rPh sb="6" eb="9">
      <t>ニッテイヒョウ</t>
    </rPh>
    <rPh sb="10" eb="12">
      <t>ベッテン</t>
    </rPh>
    <phoneticPr fontId="1"/>
  </si>
  <si>
    <t>全体評価の要点</t>
    <rPh sb="0" eb="2">
      <t>ゼンタイ</t>
    </rPh>
    <rPh sb="2" eb="4">
      <t>ヒョウカ</t>
    </rPh>
    <rPh sb="5" eb="7">
      <t>ヨウテン</t>
    </rPh>
    <phoneticPr fontId="1"/>
  </si>
  <si>
    <t>13.</t>
    <phoneticPr fontId="1"/>
  </si>
  <si>
    <r>
      <t>研修の効果</t>
    </r>
    <r>
      <rPr>
        <sz val="11"/>
        <color theme="1"/>
        <rFont val="ＭＳ Ｐ明朝"/>
        <family val="1"/>
        <charset val="128"/>
      </rPr>
      <t>（海外研修直後評価調査票（協力機関用））</t>
    </r>
    <rPh sb="0" eb="2">
      <t>ケンシュウ</t>
    </rPh>
    <rPh sb="3" eb="5">
      <t>コウカ</t>
    </rPh>
    <rPh sb="6" eb="8">
      <t>カイガイ</t>
    </rPh>
    <rPh sb="8" eb="10">
      <t>ケンシュウ</t>
    </rPh>
    <rPh sb="10" eb="12">
      <t>チョクゴ</t>
    </rPh>
    <rPh sb="12" eb="14">
      <t>ヒョウカ</t>
    </rPh>
    <rPh sb="14" eb="17">
      <t>チョウサヒョウ</t>
    </rPh>
    <rPh sb="18" eb="20">
      <t>キョウリョク</t>
    </rPh>
    <rPh sb="20" eb="23">
      <t>キカンヨウ</t>
    </rPh>
    <phoneticPr fontId="1"/>
  </si>
  <si>
    <t>4）</t>
    <phoneticPr fontId="1"/>
  </si>
  <si>
    <t>5）</t>
    <phoneticPr fontId="1"/>
  </si>
  <si>
    <t>研修参加者の理解度、満足度、受講姿勢等</t>
    <rPh sb="0" eb="2">
      <t>ケンシュウ</t>
    </rPh>
    <rPh sb="2" eb="5">
      <t>サンカシャ</t>
    </rPh>
    <rPh sb="6" eb="9">
      <t>リカイド</t>
    </rPh>
    <rPh sb="10" eb="13">
      <t>マンゾクド</t>
    </rPh>
    <rPh sb="14" eb="16">
      <t>ジュコウ</t>
    </rPh>
    <rPh sb="16" eb="18">
      <t>シセイ</t>
    </rPh>
    <rPh sb="18" eb="19">
      <t>トウ</t>
    </rPh>
    <phoneticPr fontId="1"/>
  </si>
  <si>
    <t>研修内容、講師の指導方法、通訳、教材、コース運営等</t>
    <rPh sb="0" eb="2">
      <t>ケンシュウ</t>
    </rPh>
    <rPh sb="2" eb="4">
      <t>ナイヨウ</t>
    </rPh>
    <rPh sb="5" eb="7">
      <t>コウシ</t>
    </rPh>
    <rPh sb="8" eb="10">
      <t>シドウ</t>
    </rPh>
    <rPh sb="10" eb="12">
      <t>ホウホウ</t>
    </rPh>
    <rPh sb="13" eb="15">
      <t>ツウヤク</t>
    </rPh>
    <rPh sb="16" eb="18">
      <t>キョウザイ</t>
    </rPh>
    <rPh sb="22" eb="24">
      <t>ウンエイ</t>
    </rPh>
    <rPh sb="24" eb="25">
      <t>トウ</t>
    </rPh>
    <phoneticPr fontId="1"/>
  </si>
  <si>
    <t>職場での活用方法、波及効果等</t>
    <rPh sb="0" eb="2">
      <t>ショクバ</t>
    </rPh>
    <rPh sb="4" eb="6">
      <t>カツヨウ</t>
    </rPh>
    <rPh sb="6" eb="8">
      <t>ホウホウ</t>
    </rPh>
    <rPh sb="9" eb="11">
      <t>ハキュウ</t>
    </rPh>
    <rPh sb="11" eb="13">
      <t>コウカ</t>
    </rPh>
    <rPh sb="13" eb="14">
      <t>トウ</t>
    </rPh>
    <phoneticPr fontId="1"/>
  </si>
  <si>
    <t>課題、改善点</t>
    <rPh sb="0" eb="2">
      <t>カダイ</t>
    </rPh>
    <rPh sb="3" eb="6">
      <t>カイゼンテン</t>
    </rPh>
    <phoneticPr fontId="1"/>
  </si>
  <si>
    <t>別添提出書類</t>
    <rPh sb="0" eb="2">
      <t>ベッテン</t>
    </rPh>
    <rPh sb="2" eb="4">
      <t>テイシュツ</t>
    </rPh>
    <rPh sb="4" eb="6">
      <t>ショルイ</t>
    </rPh>
    <phoneticPr fontId="1"/>
  </si>
  <si>
    <r>
      <t>研修講師</t>
    </r>
    <r>
      <rPr>
        <sz val="11"/>
        <color theme="1"/>
        <rFont val="ＭＳ Ｐ明朝"/>
        <family val="1"/>
        <charset val="128"/>
      </rPr>
      <t>（講師・管理員略歴書：別添Ⅰ）</t>
    </r>
    <rPh sb="0" eb="2">
      <t>ケンシュウ</t>
    </rPh>
    <rPh sb="2" eb="4">
      <t>コウシ</t>
    </rPh>
    <rPh sb="5" eb="7">
      <t>コウシ</t>
    </rPh>
    <rPh sb="8" eb="10">
      <t>カンリ</t>
    </rPh>
    <rPh sb="10" eb="11">
      <t>イン</t>
    </rPh>
    <rPh sb="11" eb="14">
      <t>リャクレキショ</t>
    </rPh>
    <rPh sb="15" eb="17">
      <t>ベッテン</t>
    </rPh>
    <phoneticPr fontId="1"/>
  </si>
  <si>
    <r>
      <t>実施の時期及び実研修日数</t>
    </r>
    <r>
      <rPr>
        <sz val="11"/>
        <color theme="1"/>
        <rFont val="ＭＳ Ｐ明朝"/>
        <family val="1"/>
        <charset val="128"/>
      </rPr>
      <t>（休日を除く日数）</t>
    </r>
    <rPh sb="0" eb="2">
      <t>ジッシ</t>
    </rPh>
    <rPh sb="3" eb="5">
      <t>ジキ</t>
    </rPh>
    <rPh sb="5" eb="6">
      <t>オヨ</t>
    </rPh>
    <rPh sb="7" eb="8">
      <t>ジツ</t>
    </rPh>
    <rPh sb="8" eb="10">
      <t>ケンシュウ</t>
    </rPh>
    <rPh sb="10" eb="12">
      <t>ニッスウ</t>
    </rPh>
    <rPh sb="13" eb="15">
      <t>キュウジツ</t>
    </rPh>
    <rPh sb="16" eb="17">
      <t>ノゾ</t>
    </rPh>
    <rPh sb="18" eb="20">
      <t>ニッスウ</t>
    </rPh>
    <phoneticPr fontId="1"/>
  </si>
  <si>
    <r>
      <t>研修技術（研修内容）の詳細</t>
    </r>
    <r>
      <rPr>
        <b/>
        <vertAlign val="superscript"/>
        <sz val="11"/>
        <color theme="1"/>
        <rFont val="ＭＳ Ｐ明朝"/>
        <family val="1"/>
        <charset val="128"/>
      </rPr>
      <t>（注2）</t>
    </r>
    <r>
      <rPr>
        <b/>
        <sz val="11"/>
        <color theme="1"/>
        <rFont val="ＭＳ Ｐ明朝"/>
        <family val="1"/>
        <charset val="128"/>
      </rPr>
      <t>　</t>
    </r>
    <r>
      <rPr>
        <sz val="11"/>
        <color theme="1"/>
        <rFont val="ＭＳ Ｐ明朝"/>
        <family val="1"/>
        <charset val="128"/>
      </rPr>
      <t>（研修技術に関する参考資料がありましたら添付してください。）</t>
    </r>
    <rPh sb="0" eb="2">
      <t>ケンシュウ</t>
    </rPh>
    <rPh sb="2" eb="4">
      <t>ギジュツ</t>
    </rPh>
    <rPh sb="5" eb="7">
      <t>ケンシュウ</t>
    </rPh>
    <rPh sb="7" eb="9">
      <t>ナイヨウ</t>
    </rPh>
    <rPh sb="11" eb="13">
      <t>ショウサイ</t>
    </rPh>
    <rPh sb="14" eb="15">
      <t>チュウ</t>
    </rPh>
    <rPh sb="19" eb="21">
      <t>ケンシュウ</t>
    </rPh>
    <rPh sb="21" eb="23">
      <t>ギジュツ</t>
    </rPh>
    <rPh sb="24" eb="25">
      <t>カン</t>
    </rPh>
    <rPh sb="27" eb="29">
      <t>サンコウ</t>
    </rPh>
    <rPh sb="29" eb="31">
      <t>シリョウ</t>
    </rPh>
    <rPh sb="38" eb="40">
      <t>テンプ</t>
    </rPh>
    <phoneticPr fontId="1"/>
  </si>
  <si>
    <r>
      <t>事前調整、またはコース運営の為の出張予定</t>
    </r>
    <r>
      <rPr>
        <sz val="11"/>
        <color theme="1"/>
        <rFont val="ＭＳ Ｐ明朝"/>
        <family val="1"/>
        <charset val="128"/>
      </rPr>
      <t>（チェック☑してください。）</t>
    </r>
    <rPh sb="0" eb="2">
      <t>ジゼン</t>
    </rPh>
    <rPh sb="2" eb="4">
      <t>チョウセイ</t>
    </rPh>
    <rPh sb="11" eb="13">
      <t>ウンエイ</t>
    </rPh>
    <rPh sb="14" eb="15">
      <t>タメ</t>
    </rPh>
    <rPh sb="16" eb="18">
      <t>シュッチョウ</t>
    </rPh>
    <rPh sb="18" eb="20">
      <t>ヨテイ</t>
    </rPh>
    <phoneticPr fontId="1"/>
  </si>
  <si>
    <r>
      <t>別添提出書類</t>
    </r>
    <r>
      <rPr>
        <sz val="11"/>
        <color theme="1"/>
        <rFont val="ＭＳ Ｐ明朝"/>
        <family val="1"/>
        <charset val="128"/>
      </rPr>
      <t>（チェック☑してください。）</t>
    </r>
    <rPh sb="0" eb="2">
      <t>ベッテン</t>
    </rPh>
    <rPh sb="2" eb="4">
      <t>テイシュツ</t>
    </rPh>
    <rPh sb="4" eb="6">
      <t>ショルイ</t>
    </rPh>
    <phoneticPr fontId="1"/>
  </si>
  <si>
    <t>14.</t>
    <phoneticPr fontId="1"/>
  </si>
  <si>
    <t>①</t>
    <phoneticPr fontId="1"/>
  </si>
  <si>
    <t>研修用テキスト一式</t>
    <rPh sb="0" eb="3">
      <t>ケンシュウヨウ</t>
    </rPh>
    <rPh sb="7" eb="9">
      <t>イッシキ</t>
    </rPh>
    <phoneticPr fontId="1"/>
  </si>
  <si>
    <t>記録写真（日付・主要人物等のキャプションを付記してください。）</t>
    <rPh sb="0" eb="2">
      <t>キロク</t>
    </rPh>
    <rPh sb="2" eb="4">
      <t>シャシン</t>
    </rPh>
    <rPh sb="5" eb="7">
      <t>ヒヅケ</t>
    </rPh>
    <rPh sb="8" eb="10">
      <t>シュヨウ</t>
    </rPh>
    <rPh sb="10" eb="12">
      <t>ジンブツ</t>
    </rPh>
    <rPh sb="12" eb="13">
      <t>トウ</t>
    </rPh>
    <rPh sb="21" eb="23">
      <t>フキ</t>
    </rPh>
    <phoneticPr fontId="1"/>
  </si>
  <si>
    <t>●●株式会社　生産本部　部長</t>
    <rPh sb="2" eb="6">
      <t>カブ</t>
    </rPh>
    <rPh sb="7" eb="9">
      <t>セイサン</t>
    </rPh>
    <rPh sb="9" eb="11">
      <t>ホンブ</t>
    </rPh>
    <rPh sb="12" eb="14">
      <t>ブチョウ</t>
    </rPh>
    <phoneticPr fontId="1"/>
  </si>
  <si>
    <t>（別紙2）</t>
    <rPh sb="1" eb="3">
      <t>ベッシ</t>
    </rPh>
    <phoneticPr fontId="1"/>
  </si>
  <si>
    <t>海外研修実施費実績額並びに精算払請求金額の算出内訳　</t>
    <rPh sb="0" eb="2">
      <t>カイガイ</t>
    </rPh>
    <rPh sb="2" eb="4">
      <t>ケンシュウ</t>
    </rPh>
    <rPh sb="4" eb="7">
      <t>ジッシヒ</t>
    </rPh>
    <rPh sb="7" eb="10">
      <t>ジッセキガク</t>
    </rPh>
    <rPh sb="10" eb="11">
      <t>ナラ</t>
    </rPh>
    <rPh sb="13" eb="16">
      <t>セイサンバライ</t>
    </rPh>
    <rPh sb="16" eb="18">
      <t>セイキュウ</t>
    </rPh>
    <rPh sb="18" eb="20">
      <t>キンガク</t>
    </rPh>
    <rPh sb="21" eb="23">
      <t>サンシュツ</t>
    </rPh>
    <rPh sb="23" eb="25">
      <t>ウチワケ</t>
    </rPh>
    <phoneticPr fontId="1"/>
  </si>
  <si>
    <t>海外研修実施費実績額並びに精算払請求金額の算出内訳</t>
    <rPh sb="0" eb="2">
      <t>カイガイ</t>
    </rPh>
    <rPh sb="2" eb="4">
      <t>ケンシュウ</t>
    </rPh>
    <rPh sb="4" eb="6">
      <t>ジッシ</t>
    </rPh>
    <rPh sb="6" eb="7">
      <t>ヒ</t>
    </rPh>
    <rPh sb="7" eb="9">
      <t>ジッセキ</t>
    </rPh>
    <rPh sb="9" eb="10">
      <t>ガク</t>
    </rPh>
    <rPh sb="10" eb="11">
      <t>ナラ</t>
    </rPh>
    <rPh sb="13" eb="15">
      <t>セイサン</t>
    </rPh>
    <rPh sb="15" eb="16">
      <t>バライ</t>
    </rPh>
    <rPh sb="16" eb="18">
      <t>セイキュウ</t>
    </rPh>
    <rPh sb="18" eb="20">
      <t>キンガク</t>
    </rPh>
    <rPh sb="21" eb="23">
      <t>サンシュツ</t>
    </rPh>
    <rPh sb="23" eb="25">
      <t>ウチワケ</t>
    </rPh>
    <phoneticPr fontId="1"/>
  </si>
  <si>
    <t>費目</t>
    <rPh sb="0" eb="2">
      <t>ヒモク</t>
    </rPh>
    <phoneticPr fontId="1"/>
  </si>
  <si>
    <t>①</t>
    <phoneticPr fontId="1"/>
  </si>
  <si>
    <t>講師謝金</t>
    <rPh sb="0" eb="2">
      <t>コウシ</t>
    </rPh>
    <rPh sb="2" eb="4">
      <t>シャキン</t>
    </rPh>
    <phoneticPr fontId="1"/>
  </si>
  <si>
    <t>②</t>
    <phoneticPr fontId="1"/>
  </si>
  <si>
    <t>通訳謝金</t>
    <rPh sb="0" eb="2">
      <t>ツウヤク</t>
    </rPh>
    <rPh sb="2" eb="4">
      <t>シャキン</t>
    </rPh>
    <phoneticPr fontId="1"/>
  </si>
  <si>
    <t>③</t>
    <phoneticPr fontId="1"/>
  </si>
  <si>
    <t>講師通訳等旅費</t>
    <rPh sb="0" eb="2">
      <t>コウシ</t>
    </rPh>
    <rPh sb="2" eb="4">
      <t>ツウヤク</t>
    </rPh>
    <rPh sb="4" eb="5">
      <t>トウ</t>
    </rPh>
    <rPh sb="5" eb="7">
      <t>リョヒ</t>
    </rPh>
    <phoneticPr fontId="1"/>
  </si>
  <si>
    <t>1）</t>
    <phoneticPr fontId="1"/>
  </si>
  <si>
    <t>渡航費</t>
    <rPh sb="0" eb="3">
      <t>トコウヒ</t>
    </rPh>
    <phoneticPr fontId="1"/>
  </si>
  <si>
    <t>2）</t>
    <phoneticPr fontId="1"/>
  </si>
  <si>
    <t>日当</t>
    <rPh sb="0" eb="2">
      <t>ニットウ</t>
    </rPh>
    <phoneticPr fontId="1"/>
  </si>
  <si>
    <t>3）</t>
    <phoneticPr fontId="1"/>
  </si>
  <si>
    <t>宿泊費</t>
    <rPh sb="0" eb="3">
      <t>シュクハクヒ</t>
    </rPh>
    <phoneticPr fontId="1"/>
  </si>
  <si>
    <t>4）</t>
    <phoneticPr fontId="1"/>
  </si>
  <si>
    <t>渡航雑費</t>
    <rPh sb="0" eb="2">
      <t>トコウ</t>
    </rPh>
    <rPh sb="2" eb="4">
      <t>ザッピ</t>
    </rPh>
    <phoneticPr fontId="1"/>
  </si>
  <si>
    <t>④</t>
    <phoneticPr fontId="1"/>
  </si>
  <si>
    <t>工場視察費</t>
    <rPh sb="0" eb="2">
      <t>コウジョウ</t>
    </rPh>
    <rPh sb="2" eb="4">
      <t>シサツ</t>
    </rPh>
    <rPh sb="4" eb="5">
      <t>ヒ</t>
    </rPh>
    <phoneticPr fontId="1"/>
  </si>
  <si>
    <t>⑤</t>
    <phoneticPr fontId="1"/>
  </si>
  <si>
    <t>研修施設借上費</t>
    <rPh sb="0" eb="2">
      <t>ケンシュウ</t>
    </rPh>
    <rPh sb="2" eb="4">
      <t>シセツ</t>
    </rPh>
    <rPh sb="4" eb="5">
      <t>シャク</t>
    </rPh>
    <rPh sb="5" eb="6">
      <t>ジョウ</t>
    </rPh>
    <rPh sb="6" eb="7">
      <t>ヒ</t>
    </rPh>
    <phoneticPr fontId="1"/>
  </si>
  <si>
    <t>⑥</t>
    <phoneticPr fontId="1"/>
  </si>
  <si>
    <t>研修教材費</t>
    <rPh sb="0" eb="2">
      <t>ケンシュウ</t>
    </rPh>
    <rPh sb="2" eb="5">
      <t>キョウザイヒ</t>
    </rPh>
    <phoneticPr fontId="1"/>
  </si>
  <si>
    <t>原稿料・校訂料</t>
    <rPh sb="0" eb="3">
      <t>ゲンコウリョウ</t>
    </rPh>
    <rPh sb="4" eb="6">
      <t>コウテイ</t>
    </rPh>
    <rPh sb="6" eb="7">
      <t>リョウ</t>
    </rPh>
    <phoneticPr fontId="1"/>
  </si>
  <si>
    <t>2）</t>
    <phoneticPr fontId="1"/>
  </si>
  <si>
    <t>翻訳料</t>
    <rPh sb="0" eb="2">
      <t>ホンヤク</t>
    </rPh>
    <rPh sb="2" eb="3">
      <t>リョウ</t>
    </rPh>
    <phoneticPr fontId="1"/>
  </si>
  <si>
    <t>3）</t>
    <phoneticPr fontId="1"/>
  </si>
  <si>
    <t>印刷作成料</t>
    <rPh sb="0" eb="2">
      <t>インサツ</t>
    </rPh>
    <rPh sb="2" eb="5">
      <t>サクセイリョウ</t>
    </rPh>
    <phoneticPr fontId="1"/>
  </si>
  <si>
    <t>テキスト購入料</t>
    <rPh sb="4" eb="6">
      <t>コウニュウ</t>
    </rPh>
    <rPh sb="6" eb="7">
      <t>リョウ</t>
    </rPh>
    <phoneticPr fontId="1"/>
  </si>
  <si>
    <t>⑦</t>
    <phoneticPr fontId="1"/>
  </si>
  <si>
    <t>研修生関係費</t>
    <rPh sb="0" eb="3">
      <t>ケンシュウセイ</t>
    </rPh>
    <rPh sb="3" eb="6">
      <t>カンケイヒ</t>
    </rPh>
    <phoneticPr fontId="1"/>
  </si>
  <si>
    <t>⑧</t>
    <phoneticPr fontId="1"/>
  </si>
  <si>
    <t>資料機器輸送費</t>
    <rPh sb="0" eb="2">
      <t>シリョウ</t>
    </rPh>
    <rPh sb="2" eb="4">
      <t>キキ</t>
    </rPh>
    <rPh sb="4" eb="7">
      <t>ユソウヒ</t>
    </rPh>
    <phoneticPr fontId="1"/>
  </si>
  <si>
    <t>⑨</t>
    <phoneticPr fontId="1"/>
  </si>
  <si>
    <t>現地運営関係費</t>
    <rPh sb="0" eb="2">
      <t>ゲンチ</t>
    </rPh>
    <rPh sb="2" eb="4">
      <t>ウンエイ</t>
    </rPh>
    <rPh sb="4" eb="7">
      <t>カンケイヒ</t>
    </rPh>
    <phoneticPr fontId="1"/>
  </si>
  <si>
    <t>研修協力謝金</t>
    <rPh sb="0" eb="2">
      <t>ケンシュウ</t>
    </rPh>
    <rPh sb="2" eb="4">
      <t>キョウリョク</t>
    </rPh>
    <rPh sb="4" eb="6">
      <t>シャキン</t>
    </rPh>
    <phoneticPr fontId="1"/>
  </si>
  <si>
    <t>現地運営関係諸費</t>
    <rPh sb="0" eb="2">
      <t>ゲンチ</t>
    </rPh>
    <rPh sb="2" eb="4">
      <t>ウンエイ</t>
    </rPh>
    <rPh sb="4" eb="6">
      <t>カンケイ</t>
    </rPh>
    <rPh sb="6" eb="8">
      <t>ショヒ</t>
    </rPh>
    <phoneticPr fontId="1"/>
  </si>
  <si>
    <t>⑩</t>
    <phoneticPr fontId="1"/>
  </si>
  <si>
    <t>⑪</t>
    <phoneticPr fontId="1"/>
  </si>
  <si>
    <t>雑費</t>
    <rPh sb="0" eb="2">
      <t>ザッピ</t>
    </rPh>
    <phoneticPr fontId="1"/>
  </si>
  <si>
    <t>合計</t>
    <rPh sb="0" eb="2">
      <t>ゴウケイ</t>
    </rPh>
    <phoneticPr fontId="1"/>
  </si>
  <si>
    <t>・</t>
    <phoneticPr fontId="1"/>
  </si>
  <si>
    <t>黄色いセルのみご入力ください。</t>
    <rPh sb="0" eb="2">
      <t>キイロ</t>
    </rPh>
    <rPh sb="8" eb="10">
      <t>ニュウリョク</t>
    </rPh>
    <phoneticPr fontId="1"/>
  </si>
  <si>
    <t>教材開発・
通信等環境整備費</t>
    <rPh sb="0" eb="2">
      <t>キョウザイ</t>
    </rPh>
    <rPh sb="2" eb="4">
      <t>カイハツ</t>
    </rPh>
    <rPh sb="6" eb="8">
      <t>ツウシン</t>
    </rPh>
    <rPh sb="8" eb="9">
      <t>トウ</t>
    </rPh>
    <rPh sb="9" eb="11">
      <t>カンキョウ</t>
    </rPh>
    <rPh sb="11" eb="13">
      <t>セイビ</t>
    </rPh>
    <rPh sb="13" eb="14">
      <t>ヒ</t>
    </rPh>
    <phoneticPr fontId="1"/>
  </si>
  <si>
    <t>円貨発生額</t>
    <rPh sb="0" eb="2">
      <t>エンカ</t>
    </rPh>
    <rPh sb="2" eb="4">
      <t>ハッセイ</t>
    </rPh>
    <rPh sb="4" eb="5">
      <t>ガク</t>
    </rPh>
    <phoneticPr fontId="1"/>
  </si>
  <si>
    <t>外貨発生額</t>
    <rPh sb="0" eb="2">
      <t>ガイカ</t>
    </rPh>
    <rPh sb="2" eb="4">
      <t>ハッセイ</t>
    </rPh>
    <rPh sb="4" eb="5">
      <t>ガク</t>
    </rPh>
    <phoneticPr fontId="1"/>
  </si>
  <si>
    <t>合計額（円）</t>
    <rPh sb="0" eb="2">
      <t>ゴウケイ</t>
    </rPh>
    <rPh sb="2" eb="3">
      <t>ガク</t>
    </rPh>
    <rPh sb="4" eb="5">
      <t>エン</t>
    </rPh>
    <phoneticPr fontId="1"/>
  </si>
  <si>
    <t>協会使用欄</t>
    <rPh sb="0" eb="2">
      <t>キョウカイ</t>
    </rPh>
    <rPh sb="2" eb="4">
      <t>シヨウ</t>
    </rPh>
    <rPh sb="4" eb="5">
      <t>ラン</t>
    </rPh>
    <phoneticPr fontId="1"/>
  </si>
  <si>
    <t>①～⑧</t>
    <phoneticPr fontId="1"/>
  </si>
  <si>
    <t>⑨～⑪</t>
    <phoneticPr fontId="1"/>
  </si>
  <si>
    <t>小計（A）＋小計（B）</t>
    <rPh sb="0" eb="2">
      <t>ショウケイ</t>
    </rPh>
    <rPh sb="6" eb="8">
      <t>ショウケイ</t>
    </rPh>
    <phoneticPr fontId="1"/>
  </si>
  <si>
    <t>-</t>
    <phoneticPr fontId="1"/>
  </si>
  <si>
    <t>-</t>
    <phoneticPr fontId="1"/>
  </si>
  <si>
    <t>-</t>
    <phoneticPr fontId="1"/>
  </si>
  <si>
    <t>-</t>
    <phoneticPr fontId="1"/>
  </si>
  <si>
    <t>-</t>
    <phoneticPr fontId="1"/>
  </si>
  <si>
    <t>レート①</t>
    <phoneticPr fontId="1"/>
  </si>
  <si>
    <t>円換算額①</t>
    <rPh sb="0" eb="1">
      <t>エン</t>
    </rPh>
    <rPh sb="1" eb="3">
      <t>カンサン</t>
    </rPh>
    <rPh sb="3" eb="4">
      <t>ガク</t>
    </rPh>
    <phoneticPr fontId="1"/>
  </si>
  <si>
    <t>レート②</t>
    <phoneticPr fontId="1"/>
  </si>
  <si>
    <t>円換算額②</t>
    <rPh sb="0" eb="1">
      <t>エン</t>
    </rPh>
    <rPh sb="1" eb="3">
      <t>カンサン</t>
    </rPh>
    <rPh sb="3" eb="4">
      <t>ガク</t>
    </rPh>
    <phoneticPr fontId="1"/>
  </si>
  <si>
    <t>（別添Ⅲ）</t>
    <rPh sb="1" eb="3">
      <t>ベッテン</t>
    </rPh>
    <phoneticPr fontId="1"/>
  </si>
  <si>
    <t>研修生名簿</t>
    <rPh sb="0" eb="3">
      <t>ケンシュウセイ</t>
    </rPh>
    <rPh sb="3" eb="5">
      <t>メイボ</t>
    </rPh>
    <phoneticPr fontId="1"/>
  </si>
  <si>
    <t>【研修日数：</t>
    <rPh sb="1" eb="3">
      <t>ケンシュウ</t>
    </rPh>
    <rPh sb="3" eb="5">
      <t>ニッスウ</t>
    </rPh>
    <phoneticPr fontId="1"/>
  </si>
  <si>
    <t>Mr.</t>
  </si>
  <si>
    <t>Ms.</t>
    <phoneticPr fontId="1"/>
  </si>
  <si>
    <t>abc def</t>
    <phoneticPr fontId="1"/>
  </si>
  <si>
    <t>（男性：</t>
    <rPh sb="1" eb="3">
      <t>ダンセイ</t>
    </rPh>
    <phoneticPr fontId="1"/>
  </si>
  <si>
    <t>女性：</t>
    <rPh sb="0" eb="2">
      <t>ジョセイ</t>
    </rPh>
    <phoneticPr fontId="1"/>
  </si>
  <si>
    <t>氏名</t>
    <rPh sb="0" eb="2">
      <t>シメイ</t>
    </rPh>
    <phoneticPr fontId="1"/>
  </si>
  <si>
    <t>注1：</t>
    <rPh sb="0" eb="1">
      <t>チュウ</t>
    </rPh>
    <phoneticPr fontId="1"/>
  </si>
  <si>
    <t>経営幹部、上級管理職</t>
    <rPh sb="0" eb="2">
      <t>ケイエイ</t>
    </rPh>
    <rPh sb="2" eb="4">
      <t>カンブ</t>
    </rPh>
    <rPh sb="5" eb="7">
      <t>ジョウキュウ</t>
    </rPh>
    <rPh sb="7" eb="9">
      <t>カンリ</t>
    </rPh>
    <rPh sb="9" eb="10">
      <t>ショク</t>
    </rPh>
    <phoneticPr fontId="1"/>
  </si>
  <si>
    <t>中級管理職</t>
    <rPh sb="0" eb="2">
      <t>チュウキュウ</t>
    </rPh>
    <rPh sb="2" eb="4">
      <t>カンリ</t>
    </rPh>
    <rPh sb="4" eb="5">
      <t>ショク</t>
    </rPh>
    <phoneticPr fontId="1"/>
  </si>
  <si>
    <t>現場監督者</t>
    <rPh sb="0" eb="2">
      <t>ゲンバ</t>
    </rPh>
    <rPh sb="2" eb="5">
      <t>カントクシャ</t>
    </rPh>
    <phoneticPr fontId="1"/>
  </si>
  <si>
    <t>技術職</t>
    <rPh sb="0" eb="2">
      <t>ギジュツ</t>
    </rPh>
    <rPh sb="2" eb="3">
      <t>ショク</t>
    </rPh>
    <phoneticPr fontId="1"/>
  </si>
  <si>
    <t>一般事務職他</t>
    <rPh sb="0" eb="2">
      <t>イッパン</t>
    </rPh>
    <rPh sb="2" eb="4">
      <t>ジム</t>
    </rPh>
    <rPh sb="4" eb="5">
      <t>ショク</t>
    </rPh>
    <rPh sb="5" eb="6">
      <t>ホカ</t>
    </rPh>
    <phoneticPr fontId="1"/>
  </si>
  <si>
    <t>会長、社長、役員、工場長、部長</t>
    <rPh sb="0" eb="2">
      <t>カイチョウ</t>
    </rPh>
    <rPh sb="3" eb="5">
      <t>シャチョウ</t>
    </rPh>
    <rPh sb="6" eb="8">
      <t>ヤクイン</t>
    </rPh>
    <rPh sb="9" eb="11">
      <t>コウジョウ</t>
    </rPh>
    <rPh sb="11" eb="12">
      <t>チョウ</t>
    </rPh>
    <rPh sb="13" eb="15">
      <t>ブチョウ</t>
    </rPh>
    <phoneticPr fontId="1"/>
  </si>
  <si>
    <t>課長、係長</t>
    <rPh sb="0" eb="2">
      <t>カチョウ</t>
    </rPh>
    <rPh sb="3" eb="5">
      <t>カカリチョウ</t>
    </rPh>
    <phoneticPr fontId="1"/>
  </si>
  <si>
    <t>職長、監督、ライン主任、班長</t>
    <rPh sb="0" eb="2">
      <t>ショクチョウ</t>
    </rPh>
    <rPh sb="3" eb="5">
      <t>カントク</t>
    </rPh>
    <rPh sb="9" eb="11">
      <t>シュニン</t>
    </rPh>
    <rPh sb="12" eb="14">
      <t>ハンチョウ</t>
    </rPh>
    <phoneticPr fontId="1"/>
  </si>
  <si>
    <t>インストラクター、メカニック、技術職（エンジニア）</t>
    <rPh sb="15" eb="17">
      <t>ギジュツ</t>
    </rPh>
    <rPh sb="17" eb="18">
      <t>ショク</t>
    </rPh>
    <phoneticPr fontId="1"/>
  </si>
  <si>
    <t>一般職、専門職、教職、コンサルタント、他</t>
    <rPh sb="0" eb="2">
      <t>イッパン</t>
    </rPh>
    <rPh sb="2" eb="3">
      <t>ショク</t>
    </rPh>
    <rPh sb="4" eb="6">
      <t>センモン</t>
    </rPh>
    <rPh sb="6" eb="7">
      <t>ショク</t>
    </rPh>
    <rPh sb="8" eb="10">
      <t>キョウショク</t>
    </rPh>
    <rPh sb="19" eb="20">
      <t>ホカ</t>
    </rPh>
    <phoneticPr fontId="1"/>
  </si>
  <si>
    <t>職位</t>
    <rPh sb="0" eb="2">
      <t>ショクイ</t>
    </rPh>
    <phoneticPr fontId="1"/>
  </si>
  <si>
    <t>（注1）</t>
    <rPh sb="1" eb="2">
      <t>チュウ</t>
    </rPh>
    <phoneticPr fontId="1"/>
  </si>
  <si>
    <t>年齢</t>
    <rPh sb="0" eb="2">
      <t>ネンレイ</t>
    </rPh>
    <phoneticPr fontId="1"/>
  </si>
  <si>
    <t>国籍</t>
    <rPh sb="0" eb="2">
      <t>コクセキ</t>
    </rPh>
    <phoneticPr fontId="1"/>
  </si>
  <si>
    <t>出席日数</t>
    <rPh sb="0" eb="2">
      <t>シュッセキ</t>
    </rPh>
    <rPh sb="2" eb="4">
      <t>ニッスウ</t>
    </rPh>
    <phoneticPr fontId="1"/>
  </si>
  <si>
    <t>（注2）</t>
    <rPh sb="1" eb="2">
      <t>チュウ</t>
    </rPh>
    <phoneticPr fontId="1"/>
  </si>
  <si>
    <t>注2：</t>
    <rPh sb="0" eb="1">
      <t>チュウ</t>
    </rPh>
    <phoneticPr fontId="1"/>
  </si>
  <si>
    <t>対象となる研修生は、研修を修了したものに限ります。</t>
    <rPh sb="0" eb="2">
      <t>タイショウ</t>
    </rPh>
    <rPh sb="5" eb="8">
      <t>ケンシュウセイ</t>
    </rPh>
    <rPh sb="10" eb="12">
      <t>ケンシュウ</t>
    </rPh>
    <rPh sb="13" eb="15">
      <t>シュウリョウ</t>
    </rPh>
    <rPh sb="20" eb="21">
      <t>カギ</t>
    </rPh>
    <phoneticPr fontId="1"/>
  </si>
  <si>
    <t>なお、実研修日数の2／3以上の出席をもって終了とみなします。</t>
    <rPh sb="3" eb="4">
      <t>ジツ</t>
    </rPh>
    <rPh sb="4" eb="6">
      <t>ケンシュウ</t>
    </rPh>
    <rPh sb="6" eb="8">
      <t>ニッスウ</t>
    </rPh>
    <rPh sb="12" eb="14">
      <t>イジョウ</t>
    </rPh>
    <rPh sb="15" eb="17">
      <t>シュッセキ</t>
    </rPh>
    <rPh sb="21" eb="23">
      <t>シュウリョウ</t>
    </rPh>
    <phoneticPr fontId="1"/>
  </si>
  <si>
    <t>海外研修実績日程表</t>
    <rPh sb="0" eb="2">
      <t>カイガイ</t>
    </rPh>
    <rPh sb="2" eb="4">
      <t>ケンシュウ</t>
    </rPh>
    <rPh sb="4" eb="6">
      <t>ジッセキ</t>
    </rPh>
    <rPh sb="6" eb="8">
      <t>ニッテイ</t>
    </rPh>
    <rPh sb="8" eb="9">
      <t>ヒョウ</t>
    </rPh>
    <phoneticPr fontId="1"/>
  </si>
  <si>
    <t>1.講師謝金</t>
    <rPh sb="2" eb="4">
      <t>コウシ</t>
    </rPh>
    <rPh sb="4" eb="6">
      <t>シャキン</t>
    </rPh>
    <phoneticPr fontId="1"/>
  </si>
  <si>
    <t>講師氏名</t>
    <rPh sb="0" eb="2">
      <t>コウシ</t>
    </rPh>
    <rPh sb="2" eb="4">
      <t>シメイ</t>
    </rPh>
    <phoneticPr fontId="1"/>
  </si>
  <si>
    <t>講義言語</t>
    <rPh sb="0" eb="2">
      <t>コウギ</t>
    </rPh>
    <rPh sb="2" eb="4">
      <t>ゲンゴ</t>
    </rPh>
    <phoneticPr fontId="1"/>
  </si>
  <si>
    <t>等級</t>
    <rPh sb="0" eb="2">
      <t>トウキュウ</t>
    </rPh>
    <phoneticPr fontId="1"/>
  </si>
  <si>
    <t>単価（円）</t>
    <rPh sb="0" eb="2">
      <t>タンカ</t>
    </rPh>
    <rPh sb="3" eb="4">
      <t>エン</t>
    </rPh>
    <phoneticPr fontId="1"/>
  </si>
  <si>
    <t>講師謝金金額（円）</t>
    <rPh sb="0" eb="2">
      <t>コウシ</t>
    </rPh>
    <rPh sb="2" eb="4">
      <t>シャキン</t>
    </rPh>
    <rPh sb="4" eb="6">
      <t>キンガク</t>
    </rPh>
    <rPh sb="7" eb="8">
      <t>エン</t>
    </rPh>
    <phoneticPr fontId="1"/>
  </si>
  <si>
    <t>2.原稿料</t>
    <rPh sb="2" eb="5">
      <t>ゲンコウリョウ</t>
    </rPh>
    <phoneticPr fontId="1"/>
  </si>
  <si>
    <t>資料タイトル</t>
    <rPh sb="0" eb="2">
      <t>シリョウ</t>
    </rPh>
    <phoneticPr fontId="1"/>
  </si>
  <si>
    <t>執筆者氏名</t>
    <rPh sb="0" eb="3">
      <t>シッピツシャ</t>
    </rPh>
    <rPh sb="3" eb="5">
      <t>シメイ</t>
    </rPh>
    <phoneticPr fontId="1"/>
  </si>
  <si>
    <t>枚数</t>
    <rPh sb="0" eb="2">
      <t>マイスウ</t>
    </rPh>
    <phoneticPr fontId="1"/>
  </si>
  <si>
    <t>原稿料（円）</t>
    <rPh sb="0" eb="3">
      <t>ゲンコウリョウ</t>
    </rPh>
    <rPh sb="4" eb="5">
      <t>エン</t>
    </rPh>
    <phoneticPr fontId="1"/>
  </si>
  <si>
    <t>校訂料（円）</t>
    <rPh sb="0" eb="2">
      <t>コウテイ</t>
    </rPh>
    <rPh sb="2" eb="3">
      <t>リョウ</t>
    </rPh>
    <rPh sb="4" eb="5">
      <t>エン</t>
    </rPh>
    <phoneticPr fontId="1"/>
  </si>
  <si>
    <t>3.校訂料</t>
    <rPh sb="2" eb="4">
      <t>コウテイ</t>
    </rPh>
    <rPh sb="4" eb="5">
      <t>リョウ</t>
    </rPh>
    <phoneticPr fontId="1"/>
  </si>
  <si>
    <t>（hrs）</t>
    <phoneticPr fontId="1"/>
  </si>
  <si>
    <t>海外研修直後評価調査票（協力機関用）</t>
    <rPh sb="0" eb="2">
      <t>カイガイ</t>
    </rPh>
    <rPh sb="2" eb="4">
      <t>ケンシュウ</t>
    </rPh>
    <rPh sb="4" eb="6">
      <t>チョクゴ</t>
    </rPh>
    <rPh sb="6" eb="8">
      <t>ヒョウカ</t>
    </rPh>
    <rPh sb="8" eb="11">
      <t>チョウサヒョウ</t>
    </rPh>
    <rPh sb="12" eb="14">
      <t>キョウリョク</t>
    </rPh>
    <rPh sb="14" eb="17">
      <t>キカンヨウ</t>
    </rPh>
    <phoneticPr fontId="1"/>
  </si>
  <si>
    <t>協力機関名</t>
    <rPh sb="0" eb="2">
      <t>キョウリョク</t>
    </rPh>
    <rPh sb="2" eb="4">
      <t>キカン</t>
    </rPh>
    <rPh sb="4" eb="5">
      <t>メイ</t>
    </rPh>
    <phoneticPr fontId="1"/>
  </si>
  <si>
    <t>協力機関従業員数</t>
    <rPh sb="0" eb="2">
      <t>キョウリョク</t>
    </rPh>
    <rPh sb="2" eb="4">
      <t>キカン</t>
    </rPh>
    <rPh sb="4" eb="7">
      <t>ジュウギョウイン</t>
    </rPh>
    <rPh sb="7" eb="8">
      <t>スウ</t>
    </rPh>
    <phoneticPr fontId="1"/>
  </si>
  <si>
    <t>A.</t>
    <phoneticPr fontId="1"/>
  </si>
  <si>
    <t>総合評価</t>
    <rPh sb="0" eb="2">
      <t>ソウゴウ</t>
    </rPh>
    <rPh sb="2" eb="4">
      <t>ヒョウカ</t>
    </rPh>
    <phoneticPr fontId="1"/>
  </si>
  <si>
    <t>実施した研修コースの研修成果</t>
    <rPh sb="0" eb="2">
      <t>ジッシ</t>
    </rPh>
    <rPh sb="4" eb="6">
      <t>ケンシュウ</t>
    </rPh>
    <rPh sb="10" eb="12">
      <t>ケンシュウ</t>
    </rPh>
    <rPh sb="12" eb="14">
      <t>セイカ</t>
    </rPh>
    <phoneticPr fontId="1"/>
  </si>
  <si>
    <t>B.</t>
    <phoneticPr fontId="1"/>
  </si>
  <si>
    <t>研修目的の達成度の評価</t>
    <rPh sb="0" eb="2">
      <t>ケンシュウ</t>
    </rPh>
    <rPh sb="2" eb="4">
      <t>モクテキ</t>
    </rPh>
    <rPh sb="5" eb="7">
      <t>タッセイ</t>
    </rPh>
    <rPh sb="7" eb="8">
      <t>ド</t>
    </rPh>
    <rPh sb="9" eb="11">
      <t>ヒョウカ</t>
    </rPh>
    <phoneticPr fontId="1"/>
  </si>
  <si>
    <t>計画された研修カリキュラムの実現度</t>
    <rPh sb="0" eb="2">
      <t>ケイカク</t>
    </rPh>
    <rPh sb="5" eb="7">
      <t>ケンシュウ</t>
    </rPh>
    <rPh sb="14" eb="17">
      <t>ジツゲンド</t>
    </rPh>
    <phoneticPr fontId="1"/>
  </si>
  <si>
    <t>3.</t>
    <phoneticPr fontId="1"/>
  </si>
  <si>
    <t>達成目標（1）</t>
    <rPh sb="0" eb="2">
      <t>タッセイ</t>
    </rPh>
    <rPh sb="2" eb="4">
      <t>モクヒョウ</t>
    </rPh>
    <phoneticPr fontId="1"/>
  </si>
  <si>
    <t>達成目標（2）</t>
    <rPh sb="0" eb="2">
      <t>タッセイ</t>
    </rPh>
    <rPh sb="2" eb="4">
      <t>モクヒョウ</t>
    </rPh>
    <phoneticPr fontId="1"/>
  </si>
  <si>
    <t>達成目標（3）</t>
    <rPh sb="0" eb="2">
      <t>タッセイ</t>
    </rPh>
    <rPh sb="2" eb="4">
      <t>モクヒョウ</t>
    </rPh>
    <phoneticPr fontId="1"/>
  </si>
  <si>
    <t>期待する到達レベルまで達した研修生の全体に占める割合</t>
    <rPh sb="0" eb="2">
      <t>キタイ</t>
    </rPh>
    <rPh sb="4" eb="6">
      <t>トウタツ</t>
    </rPh>
    <rPh sb="11" eb="12">
      <t>タッ</t>
    </rPh>
    <rPh sb="14" eb="17">
      <t>ケンシュウセイ</t>
    </rPh>
    <rPh sb="18" eb="20">
      <t>ゼンタイ</t>
    </rPh>
    <rPh sb="21" eb="22">
      <t>シ</t>
    </rPh>
    <rPh sb="24" eb="26">
      <t>ワリアイ</t>
    </rPh>
    <phoneticPr fontId="1"/>
  </si>
  <si>
    <t>（7： 90％以上、6： 80％以上、5： 70％以上、4： 60％以上、3： 50%以上、2： 40％以上、1： 40％未満）</t>
    <rPh sb="7" eb="9">
      <t>イジョウ</t>
    </rPh>
    <rPh sb="16" eb="18">
      <t>イジョウ</t>
    </rPh>
    <rPh sb="25" eb="27">
      <t>イジョウ</t>
    </rPh>
    <rPh sb="34" eb="36">
      <t>イジョウ</t>
    </rPh>
    <rPh sb="43" eb="45">
      <t>イジョウ</t>
    </rPh>
    <rPh sb="52" eb="54">
      <t>イジョウ</t>
    </rPh>
    <rPh sb="61" eb="63">
      <t>ミマン</t>
    </rPh>
    <phoneticPr fontId="1"/>
  </si>
  <si>
    <t>C.</t>
    <phoneticPr fontId="1"/>
  </si>
  <si>
    <t>研修内容の評価</t>
    <rPh sb="0" eb="2">
      <t>ケンシュウ</t>
    </rPh>
    <rPh sb="2" eb="4">
      <t>ナイヨウ</t>
    </rPh>
    <rPh sb="5" eb="7">
      <t>ヒョウカ</t>
    </rPh>
    <phoneticPr fontId="1"/>
  </si>
  <si>
    <t>（1）</t>
    <phoneticPr fontId="1"/>
  </si>
  <si>
    <t>研修コースの設計・手配</t>
    <rPh sb="0" eb="2">
      <t>ケンシュウ</t>
    </rPh>
    <rPh sb="6" eb="8">
      <t>セッケイ</t>
    </rPh>
    <rPh sb="9" eb="11">
      <t>テハイ</t>
    </rPh>
    <phoneticPr fontId="1"/>
  </si>
  <si>
    <t>研修目的に対するカリキュラムの妥当性</t>
    <rPh sb="0" eb="2">
      <t>ケンシュウ</t>
    </rPh>
    <rPh sb="2" eb="4">
      <t>モクテキ</t>
    </rPh>
    <rPh sb="5" eb="6">
      <t>タイ</t>
    </rPh>
    <rPh sb="15" eb="18">
      <t>ダトウセイ</t>
    </rPh>
    <phoneticPr fontId="1"/>
  </si>
  <si>
    <t>講義と演習・実技の時間配分の適切性</t>
    <rPh sb="0" eb="2">
      <t>コウギ</t>
    </rPh>
    <rPh sb="3" eb="5">
      <t>エンシュウ</t>
    </rPh>
    <rPh sb="6" eb="8">
      <t>ジツギ</t>
    </rPh>
    <rPh sb="9" eb="11">
      <t>ジカン</t>
    </rPh>
    <rPh sb="11" eb="13">
      <t>ハイブン</t>
    </rPh>
    <rPh sb="14" eb="17">
      <t>テキセツセイ</t>
    </rPh>
    <phoneticPr fontId="1"/>
  </si>
  <si>
    <t>6-1.</t>
    <phoneticPr fontId="1"/>
  </si>
  <si>
    <t>（1： 講義が多すぎる、2： 演習・実技が多すぎる）</t>
    <rPh sb="4" eb="6">
      <t>コウギ</t>
    </rPh>
    <rPh sb="7" eb="8">
      <t>オオ</t>
    </rPh>
    <rPh sb="15" eb="17">
      <t>エンシュウ</t>
    </rPh>
    <rPh sb="18" eb="20">
      <t>ジツギ</t>
    </rPh>
    <rPh sb="21" eb="22">
      <t>オオ</t>
    </rPh>
    <phoneticPr fontId="1"/>
  </si>
  <si>
    <t>7.</t>
    <phoneticPr fontId="1"/>
  </si>
  <si>
    <t>講師の資質</t>
    <rPh sb="0" eb="2">
      <t>コウシ</t>
    </rPh>
    <rPh sb="3" eb="5">
      <t>シシツ</t>
    </rPh>
    <phoneticPr fontId="1"/>
  </si>
  <si>
    <t>8.</t>
    <phoneticPr fontId="1"/>
  </si>
  <si>
    <t>通訳の資質（通訳を依頼しなかった場合は0を選択してください。</t>
    <rPh sb="0" eb="2">
      <t>ツウヤク</t>
    </rPh>
    <rPh sb="3" eb="5">
      <t>シシツ</t>
    </rPh>
    <rPh sb="6" eb="8">
      <t>ツウヤク</t>
    </rPh>
    <rPh sb="9" eb="11">
      <t>イライ</t>
    </rPh>
    <rPh sb="16" eb="18">
      <t>バアイ</t>
    </rPh>
    <rPh sb="21" eb="23">
      <t>センタク</t>
    </rPh>
    <phoneticPr fontId="1"/>
  </si>
  <si>
    <t>9.</t>
    <phoneticPr fontId="1"/>
  </si>
  <si>
    <t>教材・機材の質・量の妥当性</t>
    <rPh sb="0" eb="2">
      <t>キョウザイ</t>
    </rPh>
    <rPh sb="3" eb="5">
      <t>キザイ</t>
    </rPh>
    <rPh sb="6" eb="7">
      <t>シツ</t>
    </rPh>
    <rPh sb="8" eb="9">
      <t>リョウ</t>
    </rPh>
    <rPh sb="10" eb="13">
      <t>ダトウセイ</t>
    </rPh>
    <phoneticPr fontId="1"/>
  </si>
  <si>
    <t>（2）</t>
    <phoneticPr fontId="1"/>
  </si>
  <si>
    <t>研修生</t>
    <rPh sb="0" eb="3">
      <t>ケンシュウセイ</t>
    </rPh>
    <phoneticPr fontId="1"/>
  </si>
  <si>
    <t>10.</t>
    <phoneticPr fontId="1"/>
  </si>
  <si>
    <t>研修生の資質</t>
    <rPh sb="0" eb="3">
      <t>ケンシュウセイ</t>
    </rPh>
    <rPh sb="4" eb="6">
      <t>シシツ</t>
    </rPh>
    <phoneticPr fontId="1"/>
  </si>
  <si>
    <t>研修生の研修への参画度</t>
    <rPh sb="0" eb="3">
      <t>ケンシュウセイ</t>
    </rPh>
    <rPh sb="4" eb="6">
      <t>ケンシュウ</t>
    </rPh>
    <rPh sb="8" eb="10">
      <t>サンカク</t>
    </rPh>
    <rPh sb="10" eb="11">
      <t>ド</t>
    </rPh>
    <phoneticPr fontId="1"/>
  </si>
  <si>
    <t>12.</t>
    <phoneticPr fontId="1"/>
  </si>
  <si>
    <t>研修生の時間の遵守度合い</t>
    <rPh sb="0" eb="3">
      <t>ケンシュウセイ</t>
    </rPh>
    <rPh sb="4" eb="6">
      <t>ジカン</t>
    </rPh>
    <rPh sb="7" eb="9">
      <t>ジュンシュ</t>
    </rPh>
    <rPh sb="9" eb="11">
      <t>ドア</t>
    </rPh>
    <phoneticPr fontId="1"/>
  </si>
  <si>
    <t>研修参加人数に対する満足度</t>
    <rPh sb="0" eb="2">
      <t>ケンシュウ</t>
    </rPh>
    <rPh sb="2" eb="4">
      <t>サンカ</t>
    </rPh>
    <rPh sb="4" eb="6">
      <t>ニンズウ</t>
    </rPh>
    <rPh sb="7" eb="8">
      <t>タイ</t>
    </rPh>
    <rPh sb="10" eb="13">
      <t>マンゾクド</t>
    </rPh>
    <phoneticPr fontId="1"/>
  </si>
  <si>
    <t>13-1.</t>
    <phoneticPr fontId="1"/>
  </si>
  <si>
    <t>13-2.</t>
    <phoneticPr fontId="1"/>
  </si>
  <si>
    <t>（1： 人数が多い、2： 人数が少ない）</t>
    <rPh sb="4" eb="6">
      <t>ニンズウ</t>
    </rPh>
    <rPh sb="7" eb="8">
      <t>オオ</t>
    </rPh>
    <rPh sb="13" eb="15">
      <t>ニンズウ</t>
    </rPh>
    <rPh sb="16" eb="17">
      <t>スク</t>
    </rPh>
    <phoneticPr fontId="1"/>
  </si>
  <si>
    <t>D.</t>
    <phoneticPr fontId="1"/>
  </si>
  <si>
    <t>研修環境の評価</t>
    <rPh sb="0" eb="2">
      <t>ケンシュウ</t>
    </rPh>
    <rPh sb="2" eb="4">
      <t>カンキョウ</t>
    </rPh>
    <rPh sb="5" eb="7">
      <t>ヒョウカ</t>
    </rPh>
    <phoneticPr fontId="1"/>
  </si>
  <si>
    <t>14.</t>
    <phoneticPr fontId="1"/>
  </si>
  <si>
    <t>15.</t>
    <phoneticPr fontId="1"/>
  </si>
  <si>
    <t>16.</t>
    <phoneticPr fontId="1"/>
  </si>
  <si>
    <t>教室・演習・実技室等の研修施設に対する満足度</t>
    <rPh sb="0" eb="2">
      <t>キョウシツ</t>
    </rPh>
    <rPh sb="3" eb="5">
      <t>エンシュウ</t>
    </rPh>
    <rPh sb="6" eb="8">
      <t>ジツギ</t>
    </rPh>
    <rPh sb="8" eb="9">
      <t>シツ</t>
    </rPh>
    <rPh sb="9" eb="10">
      <t>トウ</t>
    </rPh>
    <rPh sb="11" eb="13">
      <t>ケンシュウ</t>
    </rPh>
    <rPh sb="13" eb="15">
      <t>シセツ</t>
    </rPh>
    <rPh sb="16" eb="17">
      <t>タイ</t>
    </rPh>
    <rPh sb="19" eb="22">
      <t>マンゾクド</t>
    </rPh>
    <phoneticPr fontId="1"/>
  </si>
  <si>
    <t>宿泊・食堂施設に対する満足度</t>
    <rPh sb="0" eb="2">
      <t>シュクハク</t>
    </rPh>
    <rPh sb="3" eb="5">
      <t>ショクドウ</t>
    </rPh>
    <rPh sb="5" eb="7">
      <t>シセツ</t>
    </rPh>
    <rPh sb="8" eb="9">
      <t>タイ</t>
    </rPh>
    <rPh sb="11" eb="14">
      <t>マンゾクド</t>
    </rPh>
    <phoneticPr fontId="1"/>
  </si>
  <si>
    <t>研修施設までの交通アクセスに対する満足度</t>
    <rPh sb="0" eb="2">
      <t>ケンシュウ</t>
    </rPh>
    <rPh sb="2" eb="4">
      <t>シセツ</t>
    </rPh>
    <rPh sb="7" eb="9">
      <t>コウツウ</t>
    </rPh>
    <rPh sb="14" eb="15">
      <t>タイ</t>
    </rPh>
    <rPh sb="17" eb="20">
      <t>マンゾクド</t>
    </rPh>
    <phoneticPr fontId="1"/>
  </si>
  <si>
    <t>E.</t>
    <phoneticPr fontId="1"/>
  </si>
  <si>
    <t>効率性の評価</t>
    <rPh sb="0" eb="3">
      <t>コウリツセイ</t>
    </rPh>
    <rPh sb="4" eb="6">
      <t>ヒョウカ</t>
    </rPh>
    <phoneticPr fontId="1"/>
  </si>
  <si>
    <t>（1）</t>
    <phoneticPr fontId="1"/>
  </si>
  <si>
    <t>研修コース</t>
    <rPh sb="0" eb="2">
      <t>ケンシュウ</t>
    </rPh>
    <phoneticPr fontId="1"/>
  </si>
  <si>
    <t>17-1.</t>
    <phoneticPr fontId="1"/>
  </si>
  <si>
    <t>17-2.</t>
    <phoneticPr fontId="1"/>
  </si>
  <si>
    <t>18.</t>
    <phoneticPr fontId="1"/>
  </si>
  <si>
    <t>19.</t>
    <phoneticPr fontId="1"/>
  </si>
  <si>
    <t>研修期間の妥当性</t>
    <rPh sb="0" eb="2">
      <t>ケンシュウ</t>
    </rPh>
    <rPh sb="2" eb="4">
      <t>キカン</t>
    </rPh>
    <rPh sb="5" eb="8">
      <t>ダトウセイ</t>
    </rPh>
    <phoneticPr fontId="1"/>
  </si>
  <si>
    <t>研修実施のために要した費用の妥当性</t>
    <rPh sb="0" eb="2">
      <t>ケンシュウ</t>
    </rPh>
    <rPh sb="2" eb="4">
      <t>ジッシ</t>
    </rPh>
    <rPh sb="8" eb="9">
      <t>ヨウ</t>
    </rPh>
    <rPh sb="11" eb="13">
      <t>ヒヨウ</t>
    </rPh>
    <rPh sb="14" eb="17">
      <t>ダトウセイ</t>
    </rPh>
    <phoneticPr fontId="1"/>
  </si>
  <si>
    <t>（1： 期間が長い、2： 期間が短い）</t>
    <rPh sb="4" eb="6">
      <t>キカン</t>
    </rPh>
    <rPh sb="7" eb="8">
      <t>ナガ</t>
    </rPh>
    <rPh sb="13" eb="15">
      <t>キカン</t>
    </rPh>
    <rPh sb="16" eb="17">
      <t>ミジカ</t>
    </rPh>
    <phoneticPr fontId="1"/>
  </si>
  <si>
    <t>研修実施のために要した費用と比べた場合の研修成果に対する満足度（研修費用に見合うだけの成果をあげたかどうか）</t>
    <rPh sb="0" eb="2">
      <t>ケンシュウ</t>
    </rPh>
    <rPh sb="2" eb="4">
      <t>ジッシ</t>
    </rPh>
    <rPh sb="8" eb="9">
      <t>ヨウ</t>
    </rPh>
    <rPh sb="11" eb="13">
      <t>ヒヨウ</t>
    </rPh>
    <rPh sb="14" eb="15">
      <t>クラ</t>
    </rPh>
    <rPh sb="17" eb="19">
      <t>バアイ</t>
    </rPh>
    <rPh sb="20" eb="22">
      <t>ケンシュウ</t>
    </rPh>
    <rPh sb="22" eb="24">
      <t>セイカ</t>
    </rPh>
    <rPh sb="25" eb="26">
      <t>タイ</t>
    </rPh>
    <rPh sb="28" eb="31">
      <t>マンゾクド</t>
    </rPh>
    <rPh sb="32" eb="34">
      <t>ケンシュウ</t>
    </rPh>
    <rPh sb="34" eb="36">
      <t>ヒヨウ</t>
    </rPh>
    <rPh sb="37" eb="39">
      <t>ミア</t>
    </rPh>
    <rPh sb="43" eb="45">
      <t>セイカ</t>
    </rPh>
    <phoneticPr fontId="1"/>
  </si>
  <si>
    <t>（2）</t>
    <phoneticPr fontId="1"/>
  </si>
  <si>
    <t>AOTSの海外研修制度</t>
    <rPh sb="5" eb="7">
      <t>カイガイ</t>
    </rPh>
    <rPh sb="7" eb="9">
      <t>ケンシュウ</t>
    </rPh>
    <rPh sb="9" eb="11">
      <t>セイド</t>
    </rPh>
    <phoneticPr fontId="1"/>
  </si>
  <si>
    <t>20.</t>
    <phoneticPr fontId="1"/>
  </si>
  <si>
    <t>研修申込手続き面（書類・リードタイム）における満足度</t>
    <rPh sb="0" eb="2">
      <t>ケンシュウ</t>
    </rPh>
    <rPh sb="2" eb="4">
      <t>モウシコミ</t>
    </rPh>
    <rPh sb="4" eb="6">
      <t>テツヅ</t>
    </rPh>
    <rPh sb="7" eb="8">
      <t>メン</t>
    </rPh>
    <rPh sb="9" eb="11">
      <t>ショルイ</t>
    </rPh>
    <rPh sb="23" eb="26">
      <t>マンゾクド</t>
    </rPh>
    <phoneticPr fontId="1"/>
  </si>
  <si>
    <t>21.</t>
    <phoneticPr fontId="1"/>
  </si>
  <si>
    <t>AOTSの事務局職員の対応に対する満足度</t>
    <rPh sb="5" eb="8">
      <t>ジムキョク</t>
    </rPh>
    <rPh sb="8" eb="10">
      <t>ショクイン</t>
    </rPh>
    <rPh sb="11" eb="13">
      <t>タイオウ</t>
    </rPh>
    <rPh sb="14" eb="15">
      <t>タイ</t>
    </rPh>
    <rPh sb="17" eb="20">
      <t>マンゾクド</t>
    </rPh>
    <phoneticPr fontId="1"/>
  </si>
  <si>
    <t>22.</t>
    <phoneticPr fontId="1"/>
  </si>
  <si>
    <t>AOTSの海外研修制度を利用する価値</t>
    <rPh sb="5" eb="7">
      <t>カイガイ</t>
    </rPh>
    <rPh sb="7" eb="9">
      <t>ケンシュウ</t>
    </rPh>
    <rPh sb="9" eb="11">
      <t>セイド</t>
    </rPh>
    <rPh sb="12" eb="14">
      <t>リヨウ</t>
    </rPh>
    <rPh sb="16" eb="18">
      <t>カチ</t>
    </rPh>
    <phoneticPr fontId="1"/>
  </si>
  <si>
    <t>23.</t>
    <phoneticPr fontId="1"/>
  </si>
  <si>
    <t>AOTSからの研修実施補助金額に対する満足度</t>
    <rPh sb="7" eb="9">
      <t>ケンシュウ</t>
    </rPh>
    <rPh sb="9" eb="11">
      <t>ジッシ</t>
    </rPh>
    <rPh sb="11" eb="13">
      <t>ホジョ</t>
    </rPh>
    <rPh sb="13" eb="15">
      <t>キンガク</t>
    </rPh>
    <rPh sb="16" eb="17">
      <t>タイ</t>
    </rPh>
    <rPh sb="19" eb="22">
      <t>マンゾクド</t>
    </rPh>
    <phoneticPr fontId="1"/>
  </si>
  <si>
    <t>F.</t>
    <phoneticPr fontId="1"/>
  </si>
  <si>
    <t>妥当性の評価</t>
    <rPh sb="0" eb="3">
      <t>ダトウセイ</t>
    </rPh>
    <rPh sb="4" eb="6">
      <t>ヒョウカ</t>
    </rPh>
    <phoneticPr fontId="1"/>
  </si>
  <si>
    <t>24.</t>
    <phoneticPr fontId="1"/>
  </si>
  <si>
    <t>AOTSへの補助金の申請をしない場合の今回の研修の実施価値</t>
    <rPh sb="6" eb="9">
      <t>ホジョキン</t>
    </rPh>
    <rPh sb="10" eb="12">
      <t>シンセイ</t>
    </rPh>
    <rPh sb="16" eb="18">
      <t>バアイ</t>
    </rPh>
    <rPh sb="19" eb="21">
      <t>コンカイ</t>
    </rPh>
    <rPh sb="22" eb="24">
      <t>ケンシュウ</t>
    </rPh>
    <rPh sb="25" eb="27">
      <t>ジッシ</t>
    </rPh>
    <rPh sb="27" eb="29">
      <t>カチ</t>
    </rPh>
    <phoneticPr fontId="1"/>
  </si>
  <si>
    <t>25.</t>
    <phoneticPr fontId="1"/>
  </si>
  <si>
    <t>今回の研修成果からみて、研修実施国の妥当性</t>
    <rPh sb="0" eb="2">
      <t>コンカイ</t>
    </rPh>
    <rPh sb="3" eb="5">
      <t>ケンシュウ</t>
    </rPh>
    <rPh sb="5" eb="7">
      <t>セイカ</t>
    </rPh>
    <rPh sb="12" eb="14">
      <t>ケンシュウ</t>
    </rPh>
    <rPh sb="14" eb="16">
      <t>ジッシ</t>
    </rPh>
    <rPh sb="16" eb="17">
      <t>コク</t>
    </rPh>
    <rPh sb="18" eb="21">
      <t>ダトウセイ</t>
    </rPh>
    <phoneticPr fontId="1"/>
  </si>
  <si>
    <t>ご協力ありがとうございました。</t>
    <rPh sb="1" eb="3">
      <t>キョウリョク</t>
    </rPh>
    <phoneticPr fontId="1"/>
  </si>
  <si>
    <t>専門分野別に列挙し、一つの専門分野に複数の講師を必要とする場合はその理由をご入力ください。</t>
    <rPh sb="38" eb="40">
      <t>ニュウリョク</t>
    </rPh>
    <phoneticPr fontId="1"/>
  </si>
  <si>
    <t>現地からどのような要請があり、現地にどのようなニーズがあり、それにどう応えるのか等、本制度への申請経緯について具体的にご入力ください。</t>
    <rPh sb="60" eb="62">
      <t>ニュウリョク</t>
    </rPh>
    <phoneticPr fontId="1"/>
  </si>
  <si>
    <t>研修実施により目指す達成目標を具体的にご入力ください。</t>
    <rPh sb="20" eb="22">
      <t>ニュウリョク</t>
    </rPh>
    <phoneticPr fontId="1"/>
  </si>
  <si>
    <t>AOTSの個人情報保護方針について：詳細は当協会ホームページに公開しています。
本文書にご入力の個人情報は、当協会の個人情報保護方針に基づき、安全に管理し保護の徹底に努めます。
また、海外研修に係る事務手続き並びに当協会からの各種ご案内等に使用します。
https://www.aots.jp/privacy-policy/</t>
    <rPh sb="45" eb="47">
      <t>ニュウリョク</t>
    </rPh>
    <phoneticPr fontId="1"/>
  </si>
  <si>
    <t>・担当時間は30分単位でご入力ください。</t>
    <rPh sb="13" eb="15">
      <t>ニュウリョク</t>
    </rPh>
    <phoneticPr fontId="1"/>
  </si>
  <si>
    <t>（本社と異なる
場合、入力）</t>
    <rPh sb="1" eb="3">
      <t>ホンシャ</t>
    </rPh>
    <rPh sb="4" eb="5">
      <t>コト</t>
    </rPh>
    <rPh sb="8" eb="10">
      <t>バアイ</t>
    </rPh>
    <rPh sb="11" eb="13">
      <t>ニュウリョク</t>
    </rPh>
    <phoneticPr fontId="1"/>
  </si>
  <si>
    <r>
      <t>実施の理由及び目的</t>
    </r>
    <r>
      <rPr>
        <b/>
        <vertAlign val="superscript"/>
        <sz val="11"/>
        <color theme="1"/>
        <rFont val="ＭＳ Ｐ明朝"/>
        <family val="1"/>
        <charset val="128"/>
      </rPr>
      <t>（注1）</t>
    </r>
    <r>
      <rPr>
        <b/>
        <sz val="11"/>
        <color theme="1"/>
        <rFont val="ＭＳ Ｐ明朝"/>
        <family val="1"/>
        <charset val="128"/>
      </rPr>
      <t>　</t>
    </r>
    <r>
      <rPr>
        <sz val="11"/>
        <color theme="1"/>
        <rFont val="ＭＳ Ｐ明朝"/>
        <family val="1"/>
        <charset val="128"/>
      </rPr>
      <t>（研修の背景、必要性、及び目的を具体的にご入力ください。）</t>
    </r>
    <rPh sb="0" eb="2">
      <t>ジッシ</t>
    </rPh>
    <rPh sb="3" eb="5">
      <t>リユウ</t>
    </rPh>
    <rPh sb="5" eb="6">
      <t>オヨ</t>
    </rPh>
    <rPh sb="7" eb="9">
      <t>モクテキ</t>
    </rPh>
    <rPh sb="10" eb="11">
      <t>チュウ</t>
    </rPh>
    <rPh sb="15" eb="17">
      <t>ケンシュウ</t>
    </rPh>
    <rPh sb="18" eb="20">
      <t>ハイケイ</t>
    </rPh>
    <rPh sb="21" eb="24">
      <t>ヒツヨウセイ</t>
    </rPh>
    <rPh sb="25" eb="26">
      <t>オヨ</t>
    </rPh>
    <rPh sb="27" eb="29">
      <t>モクテキ</t>
    </rPh>
    <rPh sb="30" eb="33">
      <t>グタイテキ</t>
    </rPh>
    <rPh sb="35" eb="37">
      <t>ニュウリョク</t>
    </rPh>
    <phoneticPr fontId="1"/>
  </si>
  <si>
    <t>研修効果評価方法（研修生の理解度の確認方法を具体的にご入力ください。）</t>
    <rPh sb="0" eb="2">
      <t>ケンシュウ</t>
    </rPh>
    <rPh sb="2" eb="4">
      <t>コウカ</t>
    </rPh>
    <rPh sb="4" eb="6">
      <t>ヒョウカ</t>
    </rPh>
    <rPh sb="6" eb="8">
      <t>ホウホウ</t>
    </rPh>
    <rPh sb="9" eb="12">
      <t>ケンシュウセイ</t>
    </rPh>
    <rPh sb="13" eb="16">
      <t>リカイド</t>
    </rPh>
    <rPh sb="17" eb="19">
      <t>カクニン</t>
    </rPh>
    <rPh sb="19" eb="21">
      <t>ホウホウ</t>
    </rPh>
    <rPh sb="22" eb="25">
      <t>グタイテキ</t>
    </rPh>
    <rPh sb="27" eb="29">
      <t>ニュウリョク</t>
    </rPh>
    <phoneticPr fontId="1"/>
  </si>
  <si>
    <r>
      <t>研修生の募集方法</t>
    </r>
    <r>
      <rPr>
        <sz val="11"/>
        <color theme="1"/>
        <rFont val="ＭＳ Ｐ明朝"/>
        <family val="1"/>
        <charset val="128"/>
      </rPr>
      <t>（チェック☑し、括弧内に具体的にご入力ください。）</t>
    </r>
    <rPh sb="0" eb="3">
      <t>ケンシュウセイ</t>
    </rPh>
    <rPh sb="4" eb="6">
      <t>ボシュウ</t>
    </rPh>
    <rPh sb="6" eb="8">
      <t>ホウホウ</t>
    </rPh>
    <rPh sb="16" eb="18">
      <t>カッコ</t>
    </rPh>
    <rPh sb="18" eb="19">
      <t>ナイ</t>
    </rPh>
    <rPh sb="20" eb="23">
      <t>グタイテキ</t>
    </rPh>
    <rPh sb="25" eb="27">
      <t>ニュウリョク</t>
    </rPh>
    <phoneticPr fontId="1"/>
  </si>
  <si>
    <r>
      <t>研修生の選考基準</t>
    </r>
    <r>
      <rPr>
        <sz val="11"/>
        <color theme="1"/>
        <rFont val="ＭＳ Ｐ明朝"/>
        <family val="1"/>
        <charset val="128"/>
      </rPr>
      <t>（研修生の概要、選考基準（職務内容、職位、実務経験年数等）を具体的にご入力ください。）</t>
    </r>
    <rPh sb="0" eb="3">
      <t>ケンシュウセイ</t>
    </rPh>
    <rPh sb="4" eb="6">
      <t>センコウ</t>
    </rPh>
    <rPh sb="6" eb="8">
      <t>キジュン</t>
    </rPh>
    <rPh sb="9" eb="12">
      <t>ケンシュウセイ</t>
    </rPh>
    <rPh sb="13" eb="15">
      <t>ガイヨウ</t>
    </rPh>
    <rPh sb="16" eb="18">
      <t>センコウ</t>
    </rPh>
    <rPh sb="18" eb="20">
      <t>キジュン</t>
    </rPh>
    <rPh sb="21" eb="23">
      <t>ショクム</t>
    </rPh>
    <rPh sb="23" eb="25">
      <t>ナイヨウ</t>
    </rPh>
    <rPh sb="26" eb="28">
      <t>ショクイ</t>
    </rPh>
    <rPh sb="29" eb="31">
      <t>ジツム</t>
    </rPh>
    <rPh sb="31" eb="33">
      <t>ケイケン</t>
    </rPh>
    <rPh sb="33" eb="35">
      <t>ネンスウ</t>
    </rPh>
    <rPh sb="35" eb="36">
      <t>トウ</t>
    </rPh>
    <rPh sb="38" eb="41">
      <t>グタイテキ</t>
    </rPh>
    <rPh sb="43" eb="45">
      <t>ニュウリョク</t>
    </rPh>
    <phoneticPr fontId="1"/>
  </si>
  <si>
    <t>現地からどのような要請があり、現地にどのようなニーズがあり、それにどう応えるのか等、本制度への申請経緯について具体的にご入力ください。</t>
    <rPh sb="0" eb="2">
      <t>ゲンチ</t>
    </rPh>
    <rPh sb="9" eb="11">
      <t>ヨウセイ</t>
    </rPh>
    <rPh sb="15" eb="17">
      <t>ゲンチ</t>
    </rPh>
    <rPh sb="35" eb="36">
      <t>コタ</t>
    </rPh>
    <rPh sb="40" eb="41">
      <t>ナド</t>
    </rPh>
    <rPh sb="42" eb="43">
      <t>ホン</t>
    </rPh>
    <rPh sb="43" eb="45">
      <t>セイド</t>
    </rPh>
    <rPh sb="47" eb="49">
      <t>シンセイ</t>
    </rPh>
    <rPh sb="49" eb="51">
      <t>ケイイ</t>
    </rPh>
    <rPh sb="55" eb="58">
      <t>グタイテキ</t>
    </rPh>
    <rPh sb="60" eb="62">
      <t>ニュウリョク</t>
    </rPh>
    <phoneticPr fontId="1"/>
  </si>
  <si>
    <t>専門分野別に列挙し、一つの専門分野に複数の講師を必要とする場合はその理由をご入力ください。</t>
    <rPh sb="0" eb="2">
      <t>センモン</t>
    </rPh>
    <rPh sb="2" eb="4">
      <t>ブンヤ</t>
    </rPh>
    <rPh sb="4" eb="5">
      <t>ベツ</t>
    </rPh>
    <rPh sb="6" eb="8">
      <t>レッキョ</t>
    </rPh>
    <rPh sb="10" eb="11">
      <t>ヒト</t>
    </rPh>
    <rPh sb="13" eb="15">
      <t>センモン</t>
    </rPh>
    <rPh sb="15" eb="17">
      <t>ブンヤ</t>
    </rPh>
    <rPh sb="18" eb="20">
      <t>フクスウ</t>
    </rPh>
    <rPh sb="21" eb="23">
      <t>コウシ</t>
    </rPh>
    <rPh sb="24" eb="26">
      <t>ヒツヨウ</t>
    </rPh>
    <rPh sb="29" eb="31">
      <t>バアイ</t>
    </rPh>
    <rPh sb="34" eb="36">
      <t>リユウ</t>
    </rPh>
    <rPh sb="38" eb="40">
      <t>ニュウリョク</t>
    </rPh>
    <phoneticPr fontId="1"/>
  </si>
  <si>
    <t>研修実施により目指す達成目標を具体的にご入力ください。</t>
    <rPh sb="0" eb="2">
      <t>ケンシュウ</t>
    </rPh>
    <rPh sb="2" eb="4">
      <t>ジッシ</t>
    </rPh>
    <rPh sb="7" eb="9">
      <t>メザ</t>
    </rPh>
    <rPh sb="10" eb="12">
      <t>タッセイ</t>
    </rPh>
    <rPh sb="12" eb="14">
      <t>モクヒョウ</t>
    </rPh>
    <rPh sb="15" eb="18">
      <t>グタイテキ</t>
    </rPh>
    <rPh sb="20" eb="22">
      <t>ニュウリョク</t>
    </rPh>
    <phoneticPr fontId="1"/>
  </si>
  <si>
    <t>「海外研修実施希望申込書」4．役務許可該非判定に入力していただきます。研修生に提供する技術が法律に抵触しないかどうか、事前にご確認ください。研修を行う際に使用する設備や技術が｢外国為替及び外国貿易法｣第２５条（役務取引等）の規程により、経済産業大臣の許可が必要な場合があります。規制される技術は「外国為替令」第１７条に列記されているもので、経済産業大臣の許可を要する貨物の設計、製造、使用の技術が対象になります。輸出にあたって経済産業大臣の許可が必要でない貨物の設計、製造、使用の技術についても、その提供には許可を要する場合があります。社内にコンプライアンスプログラム（C/P）が整備されている場合は、研修技術が役務許可の非該当であることを担当部に確認してください。該当、非該当が不明な場合は、下記にお問合せください。</t>
    <rPh sb="24" eb="26">
      <t>ニュウリョク</t>
    </rPh>
    <phoneticPr fontId="1"/>
  </si>
  <si>
    <t>AOTSの個人情報保護方針について：詳細は当協会ホームページに公開しています。
本文書にご入力の個人情報は、当協会の個人情報保護方針に基づき、安全に管理し保護の徹底に努めます。
また、海外研修に係る事務手続き並びに当協会からの各種ご案内に使用します。
https://www.aots.jp/privacy-policy/</t>
    <rPh sb="45" eb="47">
      <t>ニュウリョク</t>
    </rPh>
    <phoneticPr fontId="1"/>
  </si>
  <si>
    <t>特記事項（通訳として適任であることを示す実績等があればご入力ください。）</t>
    <rPh sb="0" eb="2">
      <t>トッキ</t>
    </rPh>
    <rPh sb="2" eb="4">
      <t>ジコウ</t>
    </rPh>
    <rPh sb="5" eb="7">
      <t>ツウヤク</t>
    </rPh>
    <rPh sb="10" eb="12">
      <t>テキニン</t>
    </rPh>
    <rPh sb="18" eb="19">
      <t>シメ</t>
    </rPh>
    <rPh sb="20" eb="22">
      <t>ジッセキ</t>
    </rPh>
    <rPh sb="22" eb="23">
      <t>ナド</t>
    </rPh>
    <rPh sb="28" eb="30">
      <t>ニュウリョク</t>
    </rPh>
    <phoneticPr fontId="1"/>
  </si>
  <si>
    <t>（注）費用を計上しない費目は、金額欄に0をご入力ください。</t>
    <rPh sb="1" eb="2">
      <t>チュウ</t>
    </rPh>
    <rPh sb="3" eb="5">
      <t>ヒヨウ</t>
    </rPh>
    <rPh sb="6" eb="8">
      <t>ケイジョウ</t>
    </rPh>
    <rPh sb="11" eb="13">
      <t>ヒモク</t>
    </rPh>
    <rPh sb="15" eb="17">
      <t>キンガク</t>
    </rPh>
    <rPh sb="17" eb="18">
      <t>ラン</t>
    </rPh>
    <rPh sb="22" eb="24">
      <t>ニュウリョク</t>
    </rPh>
    <phoneticPr fontId="1"/>
  </si>
  <si>
    <t>選考方法（チェック☑し、括弧内に具体的にご入力ください。）</t>
    <rPh sb="0" eb="2">
      <t>センコウ</t>
    </rPh>
    <rPh sb="2" eb="4">
      <t>ホウホウ</t>
    </rPh>
    <rPh sb="12" eb="14">
      <t>カッコ</t>
    </rPh>
    <rPh sb="14" eb="15">
      <t>ナイ</t>
    </rPh>
    <rPh sb="16" eb="19">
      <t>グタイテキ</t>
    </rPh>
    <rPh sb="21" eb="23">
      <t>ニュウリョク</t>
    </rPh>
    <phoneticPr fontId="1"/>
  </si>
  <si>
    <t>選考の方法（いつ、誰が、どのように選考したかを簡潔にご入力ください。）</t>
    <rPh sb="0" eb="2">
      <t>センコウ</t>
    </rPh>
    <rPh sb="3" eb="5">
      <t>ホウホウ</t>
    </rPh>
    <rPh sb="9" eb="10">
      <t>ダレ</t>
    </rPh>
    <rPh sb="17" eb="19">
      <t>センコウ</t>
    </rPh>
    <rPh sb="23" eb="25">
      <t>カンケツ</t>
    </rPh>
    <rPh sb="27" eb="29">
      <t>ニュウリョク</t>
    </rPh>
    <phoneticPr fontId="1"/>
  </si>
  <si>
    <t>推薦者（推薦機関と人数をご入力ください。）</t>
    <rPh sb="0" eb="3">
      <t>スイセンシャ</t>
    </rPh>
    <rPh sb="4" eb="6">
      <t>スイセン</t>
    </rPh>
    <rPh sb="6" eb="8">
      <t>キカン</t>
    </rPh>
    <rPh sb="9" eb="11">
      <t>ニンズウ</t>
    </rPh>
    <rPh sb="13" eb="15">
      <t>ニュウリョク</t>
    </rPh>
    <phoneticPr fontId="1"/>
  </si>
  <si>
    <t>費用を計上しない費目は、金額欄に0をご入力ください。</t>
    <rPh sb="0" eb="2">
      <t>ヒヨウ</t>
    </rPh>
    <rPh sb="3" eb="5">
      <t>ケイジョウ</t>
    </rPh>
    <rPh sb="8" eb="10">
      <t>ヒモク</t>
    </rPh>
    <rPh sb="12" eb="14">
      <t>キンガク</t>
    </rPh>
    <rPh sb="14" eb="15">
      <t>ラン</t>
    </rPh>
    <rPh sb="19" eb="21">
      <t>ニュウリョク</t>
    </rPh>
    <phoneticPr fontId="1"/>
  </si>
  <si>
    <t>職位は、以下から該当する番号を選びご入力ください。</t>
    <rPh sb="0" eb="2">
      <t>ショクイ</t>
    </rPh>
    <rPh sb="4" eb="6">
      <t>イカ</t>
    </rPh>
    <rPh sb="8" eb="10">
      <t>ガイトウ</t>
    </rPh>
    <rPh sb="12" eb="14">
      <t>バンゴウ</t>
    </rPh>
    <rPh sb="15" eb="16">
      <t>エラ</t>
    </rPh>
    <rPh sb="18" eb="20">
      <t>ニュウリョク</t>
    </rPh>
    <phoneticPr fontId="1"/>
  </si>
  <si>
    <t>（該当する番号を右の欄にご入力ください。）</t>
    <rPh sb="1" eb="3">
      <t>ガイトウ</t>
    </rPh>
    <rPh sb="5" eb="7">
      <t>バンゴウ</t>
    </rPh>
    <rPh sb="8" eb="9">
      <t>ミギ</t>
    </rPh>
    <rPh sb="10" eb="11">
      <t>ラン</t>
    </rPh>
    <rPh sb="13" eb="15">
      <t>ニュウリョク</t>
    </rPh>
    <phoneticPr fontId="1"/>
  </si>
  <si>
    <t>研修の目的の達成度（実施した研修コースの達成目標を3つ入力し、その達成度を評価してください。）</t>
    <rPh sb="0" eb="2">
      <t>ケンシュウ</t>
    </rPh>
    <rPh sb="3" eb="5">
      <t>モクテキ</t>
    </rPh>
    <rPh sb="6" eb="8">
      <t>タッセイ</t>
    </rPh>
    <rPh sb="8" eb="9">
      <t>ド</t>
    </rPh>
    <rPh sb="10" eb="12">
      <t>ジッシ</t>
    </rPh>
    <rPh sb="14" eb="16">
      <t>ケンシュウ</t>
    </rPh>
    <rPh sb="20" eb="22">
      <t>タッセイ</t>
    </rPh>
    <rPh sb="22" eb="24">
      <t>モクヒョウ</t>
    </rPh>
    <rPh sb="27" eb="29">
      <t>ニュウリョク</t>
    </rPh>
    <rPh sb="33" eb="35">
      <t>タッセイ</t>
    </rPh>
    <rPh sb="35" eb="36">
      <t>ド</t>
    </rPh>
    <rPh sb="37" eb="39">
      <t>ヒョウカ</t>
    </rPh>
    <phoneticPr fontId="1"/>
  </si>
  <si>
    <t>項目6-1.で評点5以下を付けた場合、右の評点欄にその理由の番号をご入力ください。</t>
    <rPh sb="0" eb="2">
      <t>コウモク</t>
    </rPh>
    <rPh sb="7" eb="9">
      <t>ヒョウテン</t>
    </rPh>
    <rPh sb="10" eb="12">
      <t>イカ</t>
    </rPh>
    <rPh sb="13" eb="14">
      <t>ツ</t>
    </rPh>
    <rPh sb="16" eb="18">
      <t>バアイ</t>
    </rPh>
    <rPh sb="19" eb="20">
      <t>ミギ</t>
    </rPh>
    <rPh sb="21" eb="23">
      <t>ヒョウテン</t>
    </rPh>
    <rPh sb="23" eb="24">
      <t>ラン</t>
    </rPh>
    <rPh sb="27" eb="29">
      <t>リユウ</t>
    </rPh>
    <rPh sb="30" eb="32">
      <t>バンゴウ</t>
    </rPh>
    <rPh sb="34" eb="36">
      <t>ニュウリョク</t>
    </rPh>
    <phoneticPr fontId="1"/>
  </si>
  <si>
    <t>研修コースの設計・手配について、評価できる点があればご入力ください。</t>
    <rPh sb="0" eb="2">
      <t>ケンシュウ</t>
    </rPh>
    <rPh sb="6" eb="8">
      <t>セッケイ</t>
    </rPh>
    <rPh sb="9" eb="11">
      <t>テハイ</t>
    </rPh>
    <rPh sb="16" eb="18">
      <t>ヒョウカ</t>
    </rPh>
    <rPh sb="21" eb="22">
      <t>テン</t>
    </rPh>
    <rPh sb="27" eb="29">
      <t>ニュウリョク</t>
    </rPh>
    <phoneticPr fontId="1"/>
  </si>
  <si>
    <t>研修コースの設計・手配について、改善すべき点があればご入力ください。</t>
    <rPh sb="0" eb="2">
      <t>ケンシュウ</t>
    </rPh>
    <rPh sb="6" eb="8">
      <t>セッケイ</t>
    </rPh>
    <rPh sb="9" eb="11">
      <t>テハイ</t>
    </rPh>
    <rPh sb="16" eb="18">
      <t>カイゼン</t>
    </rPh>
    <rPh sb="21" eb="22">
      <t>テン</t>
    </rPh>
    <rPh sb="27" eb="29">
      <t>ニュウリョク</t>
    </rPh>
    <phoneticPr fontId="1"/>
  </si>
  <si>
    <t>項目13-1.で評点5以下を付けた場合、右の評点欄にその理由の番号をご入力ください。</t>
    <rPh sb="0" eb="2">
      <t>コウモク</t>
    </rPh>
    <rPh sb="8" eb="10">
      <t>ヒョウテン</t>
    </rPh>
    <rPh sb="11" eb="13">
      <t>イカ</t>
    </rPh>
    <rPh sb="14" eb="15">
      <t>ツ</t>
    </rPh>
    <rPh sb="17" eb="19">
      <t>バアイ</t>
    </rPh>
    <rPh sb="20" eb="21">
      <t>ミギ</t>
    </rPh>
    <rPh sb="22" eb="24">
      <t>ヒョウテン</t>
    </rPh>
    <rPh sb="24" eb="25">
      <t>ラン</t>
    </rPh>
    <rPh sb="28" eb="30">
      <t>リユウ</t>
    </rPh>
    <rPh sb="31" eb="33">
      <t>バンゴウ</t>
    </rPh>
    <rPh sb="35" eb="37">
      <t>ニュウリョク</t>
    </rPh>
    <phoneticPr fontId="1"/>
  </si>
  <si>
    <t>参加した研修生についてコメント等があればご入力ください。</t>
    <rPh sb="0" eb="2">
      <t>サンカ</t>
    </rPh>
    <rPh sb="4" eb="7">
      <t>ケンシュウセイ</t>
    </rPh>
    <rPh sb="15" eb="16">
      <t>トウ</t>
    </rPh>
    <rPh sb="21" eb="23">
      <t>ニュウリョク</t>
    </rPh>
    <phoneticPr fontId="1"/>
  </si>
  <si>
    <t>研修環境についてコメント等があればご入力ください。</t>
    <rPh sb="0" eb="2">
      <t>ケンシュウ</t>
    </rPh>
    <rPh sb="2" eb="4">
      <t>カンキョウ</t>
    </rPh>
    <rPh sb="12" eb="13">
      <t>トウ</t>
    </rPh>
    <rPh sb="18" eb="20">
      <t>ニュウリョク</t>
    </rPh>
    <phoneticPr fontId="1"/>
  </si>
  <si>
    <t>項目17-1.で評点5以下を付けた場合、右の評点欄にその理由の番号をご入力ください。</t>
    <rPh sb="0" eb="2">
      <t>コウモク</t>
    </rPh>
    <rPh sb="8" eb="10">
      <t>ヒョウテン</t>
    </rPh>
    <rPh sb="11" eb="13">
      <t>イカ</t>
    </rPh>
    <rPh sb="14" eb="15">
      <t>ツ</t>
    </rPh>
    <rPh sb="17" eb="19">
      <t>バアイ</t>
    </rPh>
    <rPh sb="20" eb="21">
      <t>ミギ</t>
    </rPh>
    <rPh sb="22" eb="24">
      <t>ヒョウテン</t>
    </rPh>
    <rPh sb="24" eb="25">
      <t>ラン</t>
    </rPh>
    <rPh sb="28" eb="30">
      <t>リユウ</t>
    </rPh>
    <rPh sb="31" eb="33">
      <t>バンゴウ</t>
    </rPh>
    <rPh sb="35" eb="37">
      <t>ニュウリョク</t>
    </rPh>
    <phoneticPr fontId="1"/>
  </si>
  <si>
    <t>研修コースの効率性についてコメント等があればご入力ください。</t>
    <rPh sb="0" eb="2">
      <t>ケンシュウ</t>
    </rPh>
    <rPh sb="6" eb="9">
      <t>コウリツセイ</t>
    </rPh>
    <rPh sb="17" eb="18">
      <t>トウ</t>
    </rPh>
    <rPh sb="23" eb="25">
      <t>ニュウリョク</t>
    </rPh>
    <phoneticPr fontId="1"/>
  </si>
  <si>
    <t>AOTSの海外研修制度やAOTSについてご意見がございましたらご入力ください。</t>
    <rPh sb="5" eb="7">
      <t>カイガイ</t>
    </rPh>
    <rPh sb="7" eb="9">
      <t>ケンシュウ</t>
    </rPh>
    <rPh sb="9" eb="11">
      <t>セイド</t>
    </rPh>
    <rPh sb="21" eb="23">
      <t>イケン</t>
    </rPh>
    <rPh sb="32" eb="34">
      <t>ニュウリョク</t>
    </rPh>
    <phoneticPr fontId="1"/>
  </si>
  <si>
    <t>実施した研修コースの妥当性についてコメント等があればご入力ください。</t>
    <rPh sb="0" eb="2">
      <t>ジッシ</t>
    </rPh>
    <rPh sb="4" eb="6">
      <t>ケンシュウ</t>
    </rPh>
    <rPh sb="10" eb="13">
      <t>ダトウセイ</t>
    </rPh>
    <rPh sb="21" eb="22">
      <t>トウ</t>
    </rPh>
    <rPh sb="27" eb="29">
      <t>ニュウリョク</t>
    </rPh>
    <phoneticPr fontId="1"/>
  </si>
  <si>
    <t>同様のテーマで研修を実施したことがある場合、今回の研修で一層の研修成果を実現するために改善や工夫した点をご入力ください。</t>
    <rPh sb="0" eb="2">
      <t>ドウヨウ</t>
    </rPh>
    <rPh sb="7" eb="9">
      <t>ケンシュウ</t>
    </rPh>
    <rPh sb="10" eb="12">
      <t>ジッシ</t>
    </rPh>
    <rPh sb="19" eb="21">
      <t>バアイ</t>
    </rPh>
    <rPh sb="22" eb="24">
      <t>コンカイ</t>
    </rPh>
    <rPh sb="25" eb="27">
      <t>ケンシュウ</t>
    </rPh>
    <rPh sb="28" eb="30">
      <t>イッソウ</t>
    </rPh>
    <rPh sb="31" eb="33">
      <t>ケンシュウ</t>
    </rPh>
    <rPh sb="33" eb="35">
      <t>セイカ</t>
    </rPh>
    <rPh sb="36" eb="38">
      <t>ジツゲン</t>
    </rPh>
    <rPh sb="43" eb="45">
      <t>カイゼン</t>
    </rPh>
    <rPh sb="46" eb="48">
      <t>クフウ</t>
    </rPh>
    <rPh sb="50" eb="51">
      <t>テン</t>
    </rPh>
    <rPh sb="53" eb="55">
      <t>ニュウリョク</t>
    </rPh>
    <phoneticPr fontId="1"/>
  </si>
  <si>
    <t>今後、同様のテーマで研修を実施する場合、改善や工夫すべき点がございましたらご入力ください。</t>
    <rPh sb="0" eb="2">
      <t>コンゴ</t>
    </rPh>
    <rPh sb="3" eb="5">
      <t>ドウヨウ</t>
    </rPh>
    <rPh sb="10" eb="12">
      <t>ケンシュウ</t>
    </rPh>
    <rPh sb="13" eb="15">
      <t>ジッシ</t>
    </rPh>
    <rPh sb="17" eb="19">
      <t>バアイ</t>
    </rPh>
    <rPh sb="20" eb="22">
      <t>カイゼン</t>
    </rPh>
    <rPh sb="23" eb="25">
      <t>クフウ</t>
    </rPh>
    <rPh sb="28" eb="29">
      <t>テン</t>
    </rPh>
    <rPh sb="38" eb="40">
      <t>ニュウリョク</t>
    </rPh>
    <phoneticPr fontId="1"/>
  </si>
  <si>
    <t>実施国</t>
    <rPh sb="0" eb="2">
      <t>ジッシ</t>
    </rPh>
    <rPh sb="2" eb="3">
      <t>コク</t>
    </rPh>
    <phoneticPr fontId="1"/>
  </si>
  <si>
    <t>実施都市</t>
    <rPh sb="0" eb="2">
      <t>ジッシ</t>
    </rPh>
    <rPh sb="2" eb="4">
      <t>トシ</t>
    </rPh>
    <phoneticPr fontId="1"/>
  </si>
  <si>
    <t>研修開始日</t>
    <rPh sb="0" eb="2">
      <t>ケンシュウ</t>
    </rPh>
    <rPh sb="2" eb="4">
      <t>カイシ</t>
    </rPh>
    <rPh sb="4" eb="5">
      <t>ビ</t>
    </rPh>
    <phoneticPr fontId="1"/>
  </si>
  <si>
    <t>研修終了日</t>
    <rPh sb="0" eb="2">
      <t>ケンシュウ</t>
    </rPh>
    <rPh sb="2" eb="4">
      <t>シュウリョウ</t>
    </rPh>
    <rPh sb="4" eb="5">
      <t>ビ</t>
    </rPh>
    <phoneticPr fontId="1"/>
  </si>
  <si>
    <t>実研修日数</t>
    <rPh sb="0" eb="1">
      <t>ジツ</t>
    </rPh>
    <rPh sb="1" eb="3">
      <t>ケンシュウ</t>
    </rPh>
    <rPh sb="3" eb="5">
      <t>ニッスウ</t>
    </rPh>
    <phoneticPr fontId="1"/>
  </si>
  <si>
    <t>研修生数</t>
    <rPh sb="0" eb="3">
      <t>ケンシュウセイ</t>
    </rPh>
    <rPh sb="3" eb="4">
      <t>スウ</t>
    </rPh>
    <phoneticPr fontId="1"/>
  </si>
  <si>
    <t>海外での研修実施
回数（本研修含む）</t>
    <rPh sb="0" eb="2">
      <t>カイガイ</t>
    </rPh>
    <rPh sb="4" eb="6">
      <t>ケンシュウ</t>
    </rPh>
    <rPh sb="6" eb="8">
      <t>ジッシ</t>
    </rPh>
    <rPh sb="9" eb="11">
      <t>カイスウ</t>
    </rPh>
    <rPh sb="12" eb="13">
      <t>ホン</t>
    </rPh>
    <rPh sb="13" eb="15">
      <t>ケンシュウ</t>
    </rPh>
    <rPh sb="15" eb="16">
      <t>フク</t>
    </rPh>
    <phoneticPr fontId="1"/>
  </si>
  <si>
    <t>2.</t>
    <phoneticPr fontId="1"/>
  </si>
  <si>
    <t>2.</t>
    <phoneticPr fontId="1"/>
  </si>
  <si>
    <t>1回</t>
    <rPh sb="1" eb="2">
      <t>カイ</t>
    </rPh>
    <phoneticPr fontId="1"/>
  </si>
  <si>
    <t>2回～4回</t>
    <rPh sb="1" eb="2">
      <t>カイ</t>
    </rPh>
    <rPh sb="4" eb="5">
      <t>カイ</t>
    </rPh>
    <phoneticPr fontId="1"/>
  </si>
  <si>
    <t>50名以下</t>
    <rPh sb="2" eb="3">
      <t>メイ</t>
    </rPh>
    <rPh sb="3" eb="5">
      <t>イカ</t>
    </rPh>
    <phoneticPr fontId="1"/>
  </si>
  <si>
    <t>51名～100名以下</t>
    <rPh sb="2" eb="3">
      <t>メイ</t>
    </rPh>
    <rPh sb="7" eb="8">
      <t>メイ</t>
    </rPh>
    <rPh sb="8" eb="10">
      <t>イカ</t>
    </rPh>
    <phoneticPr fontId="1"/>
  </si>
  <si>
    <t>4.</t>
    <phoneticPr fontId="1"/>
  </si>
  <si>
    <t>4.</t>
    <phoneticPr fontId="1"/>
  </si>
  <si>
    <t>5回～10回</t>
    <rPh sb="1" eb="2">
      <t>カイ</t>
    </rPh>
    <rPh sb="5" eb="6">
      <t>カイ</t>
    </rPh>
    <phoneticPr fontId="1"/>
  </si>
  <si>
    <t>11回以上</t>
    <rPh sb="2" eb="3">
      <t>カイ</t>
    </rPh>
    <rPh sb="3" eb="5">
      <t>イジョウ</t>
    </rPh>
    <phoneticPr fontId="1"/>
  </si>
  <si>
    <t>101名～300名以下</t>
    <rPh sb="3" eb="4">
      <t>メイ</t>
    </rPh>
    <rPh sb="8" eb="9">
      <t>メイ</t>
    </rPh>
    <rPh sb="9" eb="11">
      <t>イカ</t>
    </rPh>
    <phoneticPr fontId="1"/>
  </si>
  <si>
    <t>301名～1000名以下</t>
    <rPh sb="3" eb="4">
      <t>メイ</t>
    </rPh>
    <rPh sb="9" eb="10">
      <t>メイ</t>
    </rPh>
    <rPh sb="10" eb="12">
      <t>イカ</t>
    </rPh>
    <phoneticPr fontId="1"/>
  </si>
  <si>
    <t>5.</t>
    <phoneticPr fontId="1"/>
  </si>
  <si>
    <t>1001名以上</t>
    <rPh sb="4" eb="5">
      <t>メイ</t>
    </rPh>
    <rPh sb="5" eb="7">
      <t>イジョウ</t>
    </rPh>
    <phoneticPr fontId="1"/>
  </si>
  <si>
    <t>7：</t>
    <phoneticPr fontId="1"/>
  </si>
  <si>
    <t>6：</t>
    <phoneticPr fontId="1"/>
  </si>
  <si>
    <t>5：</t>
    <phoneticPr fontId="1"/>
  </si>
  <si>
    <t>4：</t>
    <phoneticPr fontId="1"/>
  </si>
  <si>
    <t>3：</t>
    <phoneticPr fontId="1"/>
  </si>
  <si>
    <t>2：</t>
    <phoneticPr fontId="1"/>
  </si>
  <si>
    <t>1：</t>
    <phoneticPr fontId="1"/>
  </si>
  <si>
    <t>大変高い</t>
    <rPh sb="0" eb="2">
      <t>タイヘン</t>
    </rPh>
    <rPh sb="2" eb="3">
      <t>タカ</t>
    </rPh>
    <phoneticPr fontId="1"/>
  </si>
  <si>
    <t>かなり高い</t>
    <rPh sb="3" eb="4">
      <t>タカ</t>
    </rPh>
    <phoneticPr fontId="1"/>
  </si>
  <si>
    <t>どちらかといえば高い</t>
    <rPh sb="8" eb="9">
      <t>タカ</t>
    </rPh>
    <phoneticPr fontId="1"/>
  </si>
  <si>
    <t>高いとも低いともいえない</t>
    <rPh sb="0" eb="1">
      <t>タカ</t>
    </rPh>
    <rPh sb="4" eb="5">
      <t>ヒク</t>
    </rPh>
    <phoneticPr fontId="1"/>
  </si>
  <si>
    <t>どちらかといえば低い</t>
    <rPh sb="8" eb="9">
      <t>ヒク</t>
    </rPh>
    <phoneticPr fontId="1"/>
  </si>
  <si>
    <t>かなり低い</t>
    <rPh sb="3" eb="4">
      <t>ヒク</t>
    </rPh>
    <phoneticPr fontId="1"/>
  </si>
  <si>
    <t>大変低い</t>
    <rPh sb="0" eb="2">
      <t>タイヘン</t>
    </rPh>
    <rPh sb="2" eb="3">
      <t>ヒク</t>
    </rPh>
    <phoneticPr fontId="1"/>
  </si>
  <si>
    <t>（＋）</t>
    <phoneticPr fontId="1"/>
  </si>
  <si>
    <t>（－）</t>
    <phoneticPr fontId="1"/>
  </si>
  <si>
    <t>↑</t>
    <phoneticPr fontId="1"/>
  </si>
  <si>
    <t>↓</t>
    <phoneticPr fontId="1"/>
  </si>
  <si>
    <t>0：</t>
    <phoneticPr fontId="1"/>
  </si>
  <si>
    <t>わからない</t>
    <phoneticPr fontId="1"/>
  </si>
  <si>
    <t>当該研修コースについて、
以下の質問に
お答えください。</t>
    <rPh sb="0" eb="2">
      <t>トウガイ</t>
    </rPh>
    <rPh sb="2" eb="4">
      <t>ケンシュウ</t>
    </rPh>
    <rPh sb="13" eb="15">
      <t>イカ</t>
    </rPh>
    <rPh sb="16" eb="18">
      <t>シツモン</t>
    </rPh>
    <rPh sb="21" eb="22">
      <t>コタ</t>
    </rPh>
    <phoneticPr fontId="1"/>
  </si>
  <si>
    <t>評点</t>
    <rPh sb="0" eb="2">
      <t>ヒョウテン</t>
    </rPh>
    <phoneticPr fontId="1"/>
  </si>
  <si>
    <t>番号</t>
    <rPh sb="0" eb="2">
      <t>バンゴウ</t>
    </rPh>
    <phoneticPr fontId="1"/>
  </si>
  <si>
    <t>出張業務日程表、滞在費及び渡航費</t>
    <rPh sb="0" eb="2">
      <t>シュッチョウ</t>
    </rPh>
    <rPh sb="2" eb="4">
      <t>ギョウム</t>
    </rPh>
    <rPh sb="4" eb="7">
      <t>ニッテイヒョウ</t>
    </rPh>
    <rPh sb="8" eb="11">
      <t>タイザイヒ</t>
    </rPh>
    <rPh sb="11" eb="12">
      <t>オヨ</t>
    </rPh>
    <rPh sb="13" eb="16">
      <t>トコウヒ</t>
    </rPh>
    <phoneticPr fontId="1"/>
  </si>
  <si>
    <t>（　派遣講師　／　派遣通訳　／　管理員　）</t>
    <rPh sb="2" eb="4">
      <t>ハケン</t>
    </rPh>
    <rPh sb="4" eb="6">
      <t>コウシ</t>
    </rPh>
    <rPh sb="9" eb="11">
      <t>ハケン</t>
    </rPh>
    <rPh sb="11" eb="13">
      <t>ツウヤク</t>
    </rPh>
    <rPh sb="16" eb="18">
      <t>カンリ</t>
    </rPh>
    <rPh sb="18" eb="19">
      <t>イン</t>
    </rPh>
    <phoneticPr fontId="1"/>
  </si>
  <si>
    <t>出張者氏名：</t>
    <rPh sb="0" eb="2">
      <t>シュッチョウ</t>
    </rPh>
    <rPh sb="2" eb="3">
      <t>シャ</t>
    </rPh>
    <rPh sb="3" eb="5">
      <t>シメイ</t>
    </rPh>
    <phoneticPr fontId="1"/>
  </si>
  <si>
    <t>旅費等級：</t>
    <rPh sb="0" eb="2">
      <t>リョヒ</t>
    </rPh>
    <rPh sb="2" eb="4">
      <t>トウキュウ</t>
    </rPh>
    <phoneticPr fontId="1"/>
  </si>
  <si>
    <t>地域区分：</t>
    <rPh sb="0" eb="2">
      <t>チイキ</t>
    </rPh>
    <rPh sb="2" eb="4">
      <t>クブン</t>
    </rPh>
    <phoneticPr fontId="1"/>
  </si>
  <si>
    <t>（単位：円）</t>
    <rPh sb="1" eb="3">
      <t>タンイ</t>
    </rPh>
    <rPh sb="4" eb="5">
      <t>エン</t>
    </rPh>
    <phoneticPr fontId="1"/>
  </si>
  <si>
    <t>1.</t>
    <phoneticPr fontId="1"/>
  </si>
  <si>
    <t>滞在費</t>
    <rPh sb="0" eb="3">
      <t>タイザイヒ</t>
    </rPh>
    <phoneticPr fontId="1"/>
  </si>
  <si>
    <t>日付</t>
    <rPh sb="0" eb="2">
      <t>ヒヅケ</t>
    </rPh>
    <phoneticPr fontId="1"/>
  </si>
  <si>
    <t>用務</t>
    <rPh sb="0" eb="2">
      <t>ヨウム</t>
    </rPh>
    <phoneticPr fontId="1"/>
  </si>
  <si>
    <t>日当</t>
    <rPh sb="0" eb="2">
      <t>ニットウ</t>
    </rPh>
    <phoneticPr fontId="1"/>
  </si>
  <si>
    <t>宿泊料</t>
    <rPh sb="0" eb="3">
      <t>シュクハクリョウ</t>
    </rPh>
    <phoneticPr fontId="1"/>
  </si>
  <si>
    <t>合計</t>
    <rPh sb="0" eb="2">
      <t>ゴウケイ</t>
    </rPh>
    <phoneticPr fontId="1"/>
  </si>
  <si>
    <t>滞在費合計額</t>
    <rPh sb="0" eb="3">
      <t>タイザイヒ</t>
    </rPh>
    <rPh sb="3" eb="5">
      <t>ゴウケイ</t>
    </rPh>
    <rPh sb="5" eb="6">
      <t>ガク</t>
    </rPh>
    <phoneticPr fontId="1"/>
  </si>
  <si>
    <t>2.</t>
    <phoneticPr fontId="1"/>
  </si>
  <si>
    <t>渡航費</t>
    <rPh sb="0" eb="3">
      <t>トコウヒ</t>
    </rPh>
    <phoneticPr fontId="1"/>
  </si>
  <si>
    <t>明細</t>
    <rPh sb="0" eb="2">
      <t>メイサイ</t>
    </rPh>
    <phoneticPr fontId="1"/>
  </si>
  <si>
    <t>航空券</t>
    <rPh sb="0" eb="3">
      <t>コウクウケン</t>
    </rPh>
    <phoneticPr fontId="1"/>
  </si>
  <si>
    <t>渡航雑費（非課税分）</t>
    <rPh sb="0" eb="2">
      <t>トコウ</t>
    </rPh>
    <rPh sb="2" eb="4">
      <t>ザッピ</t>
    </rPh>
    <rPh sb="5" eb="8">
      <t>ヒカゼイ</t>
    </rPh>
    <rPh sb="8" eb="9">
      <t>ブン</t>
    </rPh>
    <phoneticPr fontId="1"/>
  </si>
  <si>
    <t>渡航雑費（課税分）</t>
    <rPh sb="0" eb="2">
      <t>トコウ</t>
    </rPh>
    <rPh sb="2" eb="4">
      <t>ザッピ</t>
    </rPh>
    <phoneticPr fontId="1"/>
  </si>
  <si>
    <t>海外旅行保険代</t>
    <rPh sb="0" eb="2">
      <t>カイガイ</t>
    </rPh>
    <rPh sb="2" eb="4">
      <t>リョコウ</t>
    </rPh>
    <rPh sb="4" eb="6">
      <t>ホケン</t>
    </rPh>
    <rPh sb="6" eb="7">
      <t>ダイ</t>
    </rPh>
    <phoneticPr fontId="1"/>
  </si>
  <si>
    <t>区間</t>
    <rPh sb="0" eb="2">
      <t>クカン</t>
    </rPh>
    <phoneticPr fontId="1"/>
  </si>
  <si>
    <t>⇔</t>
    <phoneticPr fontId="1"/>
  </si>
  <si>
    <t>クラス</t>
    <phoneticPr fontId="1"/>
  </si>
  <si>
    <t>金額</t>
    <rPh sb="0" eb="2">
      <t>キンガク</t>
    </rPh>
    <phoneticPr fontId="1"/>
  </si>
  <si>
    <t>甲　　・　　乙　　・　　丙</t>
    <rPh sb="0" eb="1">
      <t>コウ</t>
    </rPh>
    <rPh sb="6" eb="7">
      <t>オツ</t>
    </rPh>
    <rPh sb="12" eb="13">
      <t>ヘイ</t>
    </rPh>
    <phoneticPr fontId="1"/>
  </si>
  <si>
    <t>級</t>
    <rPh sb="0" eb="1">
      <t>キュウ</t>
    </rPh>
    <phoneticPr fontId="1"/>
  </si>
  <si>
    <t>（参加者出欠確認表）</t>
    <rPh sb="1" eb="4">
      <t>サンカシャ</t>
    </rPh>
    <rPh sb="4" eb="6">
      <t>シュッケツ</t>
    </rPh>
    <rPh sb="6" eb="8">
      <t>カクニン</t>
    </rPh>
    <rPh sb="8" eb="9">
      <t>ヒョウ</t>
    </rPh>
    <phoneticPr fontId="1"/>
  </si>
  <si>
    <t>AOTS Overseas Training Program</t>
    <phoneticPr fontId="1"/>
  </si>
  <si>
    <t>No</t>
    <phoneticPr fontId="1"/>
  </si>
  <si>
    <t>Company/Organization</t>
    <phoneticPr fontId="1"/>
  </si>
  <si>
    <t>Attendance Rocord</t>
    <phoneticPr fontId="1"/>
  </si>
  <si>
    <t>（参加者日当領収書）</t>
    <rPh sb="1" eb="4">
      <t>サンカシャ</t>
    </rPh>
    <rPh sb="4" eb="6">
      <t>ニットウ</t>
    </rPh>
    <rPh sb="6" eb="9">
      <t>リョウシュウショ</t>
    </rPh>
    <phoneticPr fontId="1"/>
  </si>
  <si>
    <t>RECEIPT</t>
    <phoneticPr fontId="1"/>
  </si>
  <si>
    <t>THIS IS TO CERTIFY THE RECEIPT OF THE FOLLOWING ALLOWANCE:</t>
    <phoneticPr fontId="1"/>
  </si>
  <si>
    <t>Daily Allowance:</t>
    <phoneticPr fontId="1"/>
  </si>
  <si>
    <t>@</t>
    <phoneticPr fontId="1"/>
  </si>
  <si>
    <t>×</t>
    <phoneticPr fontId="1"/>
  </si>
  <si>
    <t>days</t>
    <phoneticPr fontId="1"/>
  </si>
  <si>
    <t>=</t>
    <phoneticPr fontId="1"/>
  </si>
  <si>
    <t>-</t>
    <phoneticPr fontId="1"/>
  </si>
  <si>
    <t>Company</t>
    <phoneticPr fontId="1"/>
  </si>
  <si>
    <t>Signature</t>
    <phoneticPr fontId="1"/>
  </si>
  <si>
    <t>Invoice</t>
  </si>
  <si>
    <t xml:space="preserve">Re: </t>
  </si>
  <si>
    <t>Training Commissions</t>
  </si>
  <si>
    <t>Invoice to:</t>
  </si>
  <si>
    <t xml:space="preserve">Issued by: </t>
  </si>
  <si>
    <t>Address:</t>
  </si>
  <si>
    <t>Theme of Program:</t>
  </si>
  <si>
    <t>Training Period:</t>
  </si>
  <si>
    <t>Unit Price</t>
  </si>
  <si>
    <t>Yen</t>
  </si>
  <si>
    <t>Number of Participants:</t>
  </si>
  <si>
    <t>Participants</t>
  </si>
  <si>
    <t>Period of Program:</t>
  </si>
  <si>
    <t>Days</t>
  </si>
  <si>
    <t>Total Amount</t>
  </si>
  <si>
    <t>(Signature)</t>
  </si>
  <si>
    <t>（研修協力謝金請求書）</t>
    <rPh sb="1" eb="3">
      <t>ケンシュウ</t>
    </rPh>
    <rPh sb="3" eb="5">
      <t>キョウリョク</t>
    </rPh>
    <rPh sb="5" eb="7">
      <t>シャキン</t>
    </rPh>
    <rPh sb="7" eb="10">
      <t>セイキュウショ</t>
    </rPh>
    <phoneticPr fontId="20"/>
  </si>
  <si>
    <t>-</t>
    <phoneticPr fontId="1"/>
  </si>
  <si>
    <t>Mr. XXXXXX</t>
    <phoneticPr fontId="1"/>
  </si>
  <si>
    <t>（研修協力謝金領収書）</t>
    <rPh sb="1" eb="3">
      <t>ケンシュウ</t>
    </rPh>
    <rPh sb="3" eb="5">
      <t>キョウリョク</t>
    </rPh>
    <rPh sb="5" eb="7">
      <t>シャキン</t>
    </rPh>
    <rPh sb="7" eb="10">
      <t>リョウシュウショ</t>
    </rPh>
    <phoneticPr fontId="20"/>
  </si>
  <si>
    <t>Receipt</t>
    <phoneticPr fontId="1"/>
  </si>
  <si>
    <t>Director of Secretary（肩書）</t>
  </si>
  <si>
    <t>研修生氏名</t>
    <rPh sb="0" eb="3">
      <t>ケンシュウセイ</t>
    </rPh>
    <rPh sb="3" eb="5">
      <t>シメイ</t>
    </rPh>
    <phoneticPr fontId="1"/>
  </si>
  <si>
    <t>※</t>
    <phoneticPr fontId="1"/>
  </si>
  <si>
    <t>①</t>
    <phoneticPr fontId="1"/>
  </si>
  <si>
    <t>②</t>
    <phoneticPr fontId="1"/>
  </si>
  <si>
    <t>③</t>
    <phoneticPr fontId="1"/>
  </si>
  <si>
    <t>交通費は領収書が出るもののみ対象</t>
    <rPh sb="0" eb="3">
      <t>コウツウヒ</t>
    </rPh>
    <rPh sb="4" eb="7">
      <t>リョウシュウショ</t>
    </rPh>
    <rPh sb="8" eb="9">
      <t>デ</t>
    </rPh>
    <rPh sb="14" eb="16">
      <t>タイショウ</t>
    </rPh>
    <phoneticPr fontId="1"/>
  </si>
  <si>
    <t>④</t>
    <phoneticPr fontId="1"/>
  </si>
  <si>
    <t>⑤</t>
    <phoneticPr fontId="1"/>
  </si>
  <si>
    <t>「遠隔地」とは、原則として、空路または海路による移動が必要な場合をいいます。</t>
    <phoneticPr fontId="1"/>
  </si>
  <si>
    <t>ただし、陸路による移動における「遠隔地」とは以下の条件をすべて満たす場合をいいます。</t>
    <phoneticPr fontId="1"/>
  </si>
  <si>
    <t>研修生の勤務地等が研修実施地と同一市内でないこと</t>
    <phoneticPr fontId="1"/>
  </si>
  <si>
    <t>研修生の勤務地等から研修会場まで、50km以上離れていること</t>
    <rPh sb="0" eb="3">
      <t>ケンシュウセイ</t>
    </rPh>
    <rPh sb="4" eb="7">
      <t>キンムチ</t>
    </rPh>
    <rPh sb="7" eb="8">
      <t>トウ</t>
    </rPh>
    <rPh sb="10" eb="12">
      <t>ケンシュウ</t>
    </rPh>
    <rPh sb="12" eb="14">
      <t>カイジョウ</t>
    </rPh>
    <rPh sb="21" eb="23">
      <t>イジョウ</t>
    </rPh>
    <rPh sb="23" eb="24">
      <t>ハナ</t>
    </rPh>
    <phoneticPr fontId="1"/>
  </si>
  <si>
    <t>研修開始日前日から研修終了日翌日までの領収書のみ補助対象</t>
    <rPh sb="0" eb="2">
      <t>ケンシュウ</t>
    </rPh>
    <rPh sb="2" eb="4">
      <t>カイシ</t>
    </rPh>
    <rPh sb="4" eb="5">
      <t>ビ</t>
    </rPh>
    <rPh sb="5" eb="7">
      <t>ゼンジツ</t>
    </rPh>
    <rPh sb="9" eb="11">
      <t>ケンシュウ</t>
    </rPh>
    <rPh sb="11" eb="14">
      <t>シュウリョウビ</t>
    </rPh>
    <rPh sb="14" eb="16">
      <t>ヨクジツ</t>
    </rPh>
    <rPh sb="19" eb="22">
      <t>リョウシュウショ</t>
    </rPh>
    <rPh sb="24" eb="26">
      <t>ホジョ</t>
    </rPh>
    <rPh sb="26" eb="28">
      <t>タイショウ</t>
    </rPh>
    <phoneticPr fontId="1"/>
  </si>
  <si>
    <t>日付、利用区間、金額が明確な領収書のみ補助対象</t>
    <rPh sb="0" eb="2">
      <t>ヒヅケ</t>
    </rPh>
    <rPh sb="3" eb="5">
      <t>リヨウ</t>
    </rPh>
    <rPh sb="5" eb="7">
      <t>クカン</t>
    </rPh>
    <rPh sb="8" eb="10">
      <t>キンガク</t>
    </rPh>
    <rPh sb="11" eb="13">
      <t>メイカク</t>
    </rPh>
    <rPh sb="14" eb="17">
      <t>リョウシュウショ</t>
    </rPh>
    <rPh sb="19" eb="21">
      <t>ホジョ</t>
    </rPh>
    <rPh sb="21" eb="23">
      <t>タイショウ</t>
    </rPh>
    <phoneticPr fontId="1"/>
  </si>
  <si>
    <t>＊</t>
    <phoneticPr fontId="1"/>
  </si>
  <si>
    <t>添付書類：</t>
    <phoneticPr fontId="1"/>
  </si>
  <si>
    <t>遠隔地であることを証明するもの（交通機関の領収書・航空券コピーなど）</t>
    <phoneticPr fontId="1"/>
  </si>
  <si>
    <t>所属機関名</t>
    <rPh sb="0" eb="2">
      <t>ショゾク</t>
    </rPh>
    <rPh sb="2" eb="4">
      <t>キカン</t>
    </rPh>
    <rPh sb="4" eb="5">
      <t>メイ</t>
    </rPh>
    <phoneticPr fontId="1"/>
  </si>
  <si>
    <t>所属機関住所</t>
    <rPh sb="0" eb="2">
      <t>ショゾク</t>
    </rPh>
    <rPh sb="2" eb="4">
      <t>キカン</t>
    </rPh>
    <rPh sb="4" eb="6">
      <t>ジュウショ</t>
    </rPh>
    <phoneticPr fontId="1"/>
  </si>
  <si>
    <t>住所</t>
    <rPh sb="0" eb="2">
      <t>ジュウショ</t>
    </rPh>
    <phoneticPr fontId="1"/>
  </si>
  <si>
    <t>（陸路の場合は地図を添付してください。）</t>
    <rPh sb="1" eb="3">
      <t>リクロ</t>
    </rPh>
    <rPh sb="4" eb="6">
      <t>バアイ</t>
    </rPh>
    <rPh sb="7" eb="9">
      <t>チズ</t>
    </rPh>
    <rPh sb="10" eb="12">
      <t>テンプ</t>
    </rPh>
    <phoneticPr fontId="1"/>
  </si>
  <si>
    <t>振込先口座届</t>
    <rPh sb="0" eb="3">
      <t>フリコミサキ</t>
    </rPh>
    <rPh sb="3" eb="5">
      <t>コウザ</t>
    </rPh>
    <rPh sb="5" eb="6">
      <t>トドケ</t>
    </rPh>
    <phoneticPr fontId="1"/>
  </si>
  <si>
    <t>支払先情報</t>
    <rPh sb="0" eb="2">
      <t>シハライ</t>
    </rPh>
    <rPh sb="2" eb="3">
      <t>サキ</t>
    </rPh>
    <rPh sb="3" eb="5">
      <t>ジョウホウ</t>
    </rPh>
    <phoneticPr fontId="1"/>
  </si>
  <si>
    <t>支払区分</t>
    <rPh sb="0" eb="2">
      <t>シハライ</t>
    </rPh>
    <rPh sb="2" eb="4">
      <t>クブン</t>
    </rPh>
    <phoneticPr fontId="1"/>
  </si>
  <si>
    <t>取引先名</t>
    <rPh sb="0" eb="2">
      <t>トリヒキ</t>
    </rPh>
    <rPh sb="2" eb="3">
      <t>サキ</t>
    </rPh>
    <rPh sb="3" eb="4">
      <t>メイ</t>
    </rPh>
    <phoneticPr fontId="1"/>
  </si>
  <si>
    <t>取引先名カナ</t>
    <rPh sb="0" eb="2">
      <t>トリヒキ</t>
    </rPh>
    <rPh sb="2" eb="3">
      <t>サキ</t>
    </rPh>
    <rPh sb="3" eb="4">
      <t>メイ</t>
    </rPh>
    <phoneticPr fontId="1"/>
  </si>
  <si>
    <t>郵便番号</t>
    <rPh sb="0" eb="4">
      <t>ユウビンバンゴウ</t>
    </rPh>
    <phoneticPr fontId="1"/>
  </si>
  <si>
    <t>電話番号</t>
    <rPh sb="0" eb="2">
      <t>デンワ</t>
    </rPh>
    <rPh sb="2" eb="4">
      <t>バンゴウ</t>
    </rPh>
    <phoneticPr fontId="1"/>
  </si>
  <si>
    <t>口座情報</t>
    <rPh sb="0" eb="2">
      <t>コウザ</t>
    </rPh>
    <rPh sb="2" eb="4">
      <t>ジョウホウ</t>
    </rPh>
    <phoneticPr fontId="1"/>
  </si>
  <si>
    <t>銀行名</t>
    <rPh sb="0" eb="3">
      <t>ギンコウメイ</t>
    </rPh>
    <phoneticPr fontId="1"/>
  </si>
  <si>
    <t>支店名</t>
    <rPh sb="0" eb="3">
      <t>シテンメイ</t>
    </rPh>
    <phoneticPr fontId="1"/>
  </si>
  <si>
    <t>口座種別</t>
    <rPh sb="0" eb="2">
      <t>コウザ</t>
    </rPh>
    <rPh sb="2" eb="4">
      <t>シュベツ</t>
    </rPh>
    <phoneticPr fontId="1"/>
  </si>
  <si>
    <t>口座番号</t>
    <rPh sb="0" eb="2">
      <t>コウザ</t>
    </rPh>
    <rPh sb="2" eb="4">
      <t>バンゴウ</t>
    </rPh>
    <phoneticPr fontId="1"/>
  </si>
  <si>
    <t>口座名義カナ（半角）</t>
    <rPh sb="0" eb="2">
      <t>コウザ</t>
    </rPh>
    <rPh sb="2" eb="4">
      <t>メイギ</t>
    </rPh>
    <rPh sb="7" eb="9">
      <t>ハンカク</t>
    </rPh>
    <phoneticPr fontId="1"/>
  </si>
  <si>
    <t>備考</t>
    <rPh sb="0" eb="2">
      <t>ビコウ</t>
    </rPh>
    <phoneticPr fontId="1"/>
  </si>
  <si>
    <t>〒</t>
    <phoneticPr fontId="1"/>
  </si>
  <si>
    <t>-</t>
    <phoneticPr fontId="1"/>
  </si>
  <si>
    <t>1.</t>
    <phoneticPr fontId="1"/>
  </si>
  <si>
    <t>個人</t>
    <rPh sb="0" eb="2">
      <t>コジン</t>
    </rPh>
    <phoneticPr fontId="1"/>
  </si>
  <si>
    <t>2.</t>
    <phoneticPr fontId="1"/>
  </si>
  <si>
    <t>法人</t>
    <rPh sb="0" eb="2">
      <t>ホウジン</t>
    </rPh>
    <phoneticPr fontId="1"/>
  </si>
  <si>
    <t>3.</t>
    <phoneticPr fontId="1"/>
  </si>
  <si>
    <t>非居住者</t>
    <rPh sb="0" eb="4">
      <t>ヒキョジュウシャ</t>
    </rPh>
    <phoneticPr fontId="1"/>
  </si>
  <si>
    <t>普通預金</t>
    <rPh sb="0" eb="2">
      <t>フツウ</t>
    </rPh>
    <rPh sb="2" eb="4">
      <t>ヨキン</t>
    </rPh>
    <phoneticPr fontId="1"/>
  </si>
  <si>
    <t>当座預金</t>
    <rPh sb="0" eb="2">
      <t>トウザ</t>
    </rPh>
    <rPh sb="2" eb="4">
      <t>ヨキン</t>
    </rPh>
    <phoneticPr fontId="1"/>
  </si>
  <si>
    <t>（単位：円）</t>
    <rPh sb="1" eb="3">
      <t>タンイ</t>
    </rPh>
    <rPh sb="4" eb="5">
      <t>エン</t>
    </rPh>
    <phoneticPr fontId="1"/>
  </si>
  <si>
    <t>次に各シートへ移動し、入力内容が正しく反映されていることをご確認のうえ、黄色い網掛けのされたセルに追加情報をご入力ください。</t>
    <rPh sb="0" eb="1">
      <t>ツギ</t>
    </rPh>
    <rPh sb="2" eb="3">
      <t>カク</t>
    </rPh>
    <rPh sb="7" eb="9">
      <t>イドウ</t>
    </rPh>
    <rPh sb="11" eb="13">
      <t>ニュウリョク</t>
    </rPh>
    <rPh sb="13" eb="15">
      <t>ナイヨウ</t>
    </rPh>
    <rPh sb="16" eb="17">
      <t>タダ</t>
    </rPh>
    <rPh sb="19" eb="21">
      <t>ハンエイ</t>
    </rPh>
    <rPh sb="30" eb="32">
      <t>カクニン</t>
    </rPh>
    <phoneticPr fontId="1"/>
  </si>
  <si>
    <t>はじめに、本シートの「基本データ」項目にご入力ください。</t>
    <rPh sb="5" eb="6">
      <t>ホン</t>
    </rPh>
    <rPh sb="11" eb="13">
      <t>キホン</t>
    </rPh>
    <rPh sb="17" eb="19">
      <t>コウモク</t>
    </rPh>
    <rPh sb="21" eb="23">
      <t>ニュウリョク</t>
    </rPh>
    <phoneticPr fontId="1"/>
  </si>
  <si>
    <t>インドネシア語</t>
    <rPh sb="6" eb="7">
      <t>ゴ</t>
    </rPh>
    <phoneticPr fontId="1"/>
  </si>
  <si>
    <t>　貴協会規定に基づき、下記のとおり海外研修完了報告書を提出し、貴協会の基準に従い海外研修実施費（精算）を請求します。なお、請求する諸経費につき瑕疵があった場合は、当機関が最終責任を負うことを申し添えます。</t>
    <rPh sb="1" eb="2">
      <t>キ</t>
    </rPh>
    <rPh sb="2" eb="4">
      <t>キョウカイ</t>
    </rPh>
    <rPh sb="4" eb="6">
      <t>キテイ</t>
    </rPh>
    <rPh sb="7" eb="8">
      <t>モト</t>
    </rPh>
    <rPh sb="11" eb="13">
      <t>カキ</t>
    </rPh>
    <rPh sb="17" eb="19">
      <t>カイガイ</t>
    </rPh>
    <rPh sb="19" eb="21">
      <t>ケンシュウ</t>
    </rPh>
    <rPh sb="21" eb="23">
      <t>カンリョウ</t>
    </rPh>
    <rPh sb="23" eb="26">
      <t>ホウコクショ</t>
    </rPh>
    <rPh sb="27" eb="29">
      <t>テイシュツ</t>
    </rPh>
    <rPh sb="31" eb="32">
      <t>キ</t>
    </rPh>
    <rPh sb="32" eb="34">
      <t>キョウカイ</t>
    </rPh>
    <rPh sb="35" eb="37">
      <t>キジュン</t>
    </rPh>
    <rPh sb="38" eb="39">
      <t>シタガ</t>
    </rPh>
    <rPh sb="40" eb="42">
      <t>カイガイ</t>
    </rPh>
    <rPh sb="42" eb="44">
      <t>ケンシュウ</t>
    </rPh>
    <rPh sb="44" eb="46">
      <t>ジッシ</t>
    </rPh>
    <rPh sb="46" eb="47">
      <t>ヒ</t>
    </rPh>
    <rPh sb="48" eb="50">
      <t>セイサン</t>
    </rPh>
    <rPh sb="52" eb="54">
      <t>セイキュウ</t>
    </rPh>
    <rPh sb="61" eb="63">
      <t>セイキュウ</t>
    </rPh>
    <rPh sb="65" eb="66">
      <t>ショ</t>
    </rPh>
    <rPh sb="66" eb="68">
      <t>ケイヒ</t>
    </rPh>
    <rPh sb="71" eb="73">
      <t>カシ</t>
    </rPh>
    <rPh sb="77" eb="79">
      <t>バアイ</t>
    </rPh>
    <rPh sb="81" eb="82">
      <t>トウ</t>
    </rPh>
    <rPh sb="82" eb="84">
      <t>キカン</t>
    </rPh>
    <rPh sb="85" eb="87">
      <t>サイシュウ</t>
    </rPh>
    <rPh sb="87" eb="89">
      <t>セキニン</t>
    </rPh>
    <rPh sb="90" eb="91">
      <t>オ</t>
    </rPh>
    <rPh sb="95" eb="96">
      <t>モウ</t>
    </rPh>
    <rPh sb="97" eb="98">
      <t>ソ</t>
    </rPh>
    <phoneticPr fontId="1"/>
  </si>
  <si>
    <t>所属機関名（略号不可）</t>
    <rPh sb="0" eb="2">
      <t>ショゾク</t>
    </rPh>
    <rPh sb="2" eb="4">
      <t>キカン</t>
    </rPh>
    <rPh sb="4" eb="5">
      <t>メイ</t>
    </rPh>
    <phoneticPr fontId="1"/>
  </si>
  <si>
    <t>Name of Participant</t>
    <phoneticPr fontId="1"/>
  </si>
  <si>
    <t>Name</t>
    <phoneticPr fontId="1"/>
  </si>
  <si>
    <r>
      <t>研修会場</t>
    </r>
    <r>
      <rPr>
        <sz val="11"/>
        <color theme="1"/>
        <rFont val="ＭＳ Ｐ明朝"/>
        <family val="1"/>
        <charset val="128"/>
      </rPr>
      <t>（名称／住所／TEL）</t>
    </r>
    <rPh sb="0" eb="2">
      <t>ケンシュウ</t>
    </rPh>
    <rPh sb="2" eb="4">
      <t>カイジョウ</t>
    </rPh>
    <rPh sb="5" eb="7">
      <t>メイショウ</t>
    </rPh>
    <rPh sb="8" eb="10">
      <t>ジュウショ</t>
    </rPh>
    <phoneticPr fontId="1"/>
  </si>
  <si>
    <t>研修生の選考基準（職務内容、職位、実務経験年数等）　※「研修生名簿（別添Ⅲ）」参照</t>
    <rPh sb="0" eb="3">
      <t>ケンシュウセイ</t>
    </rPh>
    <rPh sb="4" eb="6">
      <t>センコウ</t>
    </rPh>
    <rPh sb="6" eb="8">
      <t>キジュン</t>
    </rPh>
    <rPh sb="9" eb="11">
      <t>ショクム</t>
    </rPh>
    <rPh sb="11" eb="13">
      <t>ナイヨウ</t>
    </rPh>
    <rPh sb="14" eb="16">
      <t>ショクイ</t>
    </rPh>
    <rPh sb="17" eb="19">
      <t>ジツム</t>
    </rPh>
    <rPh sb="19" eb="21">
      <t>ケイケン</t>
    </rPh>
    <rPh sb="21" eb="23">
      <t>ネンスウ</t>
    </rPh>
    <rPh sb="23" eb="24">
      <t>トウ</t>
    </rPh>
    <rPh sb="28" eb="31">
      <t>ケンシュウセイ</t>
    </rPh>
    <rPh sb="31" eb="33">
      <t>メイボ</t>
    </rPh>
    <rPh sb="34" eb="36">
      <t>ベッテン</t>
    </rPh>
    <rPh sb="39" eb="41">
      <t>サンショウ</t>
    </rPh>
    <phoneticPr fontId="1"/>
  </si>
  <si>
    <t>遠隔地からの参加者のための宿泊費等明細</t>
    <rPh sb="0" eb="3">
      <t>エンカクチ</t>
    </rPh>
    <rPh sb="6" eb="9">
      <t>サンカシャ</t>
    </rPh>
    <rPh sb="13" eb="16">
      <t>シュクハクヒ</t>
    </rPh>
    <rPh sb="16" eb="17">
      <t>トウ</t>
    </rPh>
    <rPh sb="17" eb="19">
      <t>メイサイ</t>
    </rPh>
    <phoneticPr fontId="1"/>
  </si>
  <si>
    <t>交通費</t>
    <rPh sb="0" eb="3">
      <t>コウツウヒ</t>
    </rPh>
    <phoneticPr fontId="1"/>
  </si>
  <si>
    <t>山田講師</t>
    <rPh sb="2" eb="4">
      <t>コウシ</t>
    </rPh>
    <phoneticPr fontId="1"/>
  </si>
  <si>
    <t>●●講師</t>
    <rPh sb="2" eb="4">
      <t>コウシ</t>
    </rPh>
    <phoneticPr fontId="1"/>
  </si>
  <si>
    <t>タナカ通訳</t>
    <rPh sb="3" eb="5">
      <t>ツウヤク</t>
    </rPh>
    <phoneticPr fontId="1"/>
  </si>
  <si>
    <t>▲▲通訳</t>
    <rPh sb="2" eb="4">
      <t>ツウヤク</t>
    </rPh>
    <phoneticPr fontId="1"/>
  </si>
  <si>
    <t>遠隔地からの参加者のための宿泊費等明細</t>
    <rPh sb="16" eb="17">
      <t>トウ</t>
    </rPh>
    <rPh sb="17" eb="19">
      <t>メイサイ</t>
    </rPh>
    <phoneticPr fontId="1"/>
  </si>
  <si>
    <t>【低炭素】AOTS海外研修書式</t>
    <rPh sb="1" eb="4">
      <t>テイタンソ</t>
    </rPh>
    <rPh sb="9" eb="11">
      <t>カイガイ</t>
    </rPh>
    <rPh sb="11" eb="13">
      <t>ケンシュウ</t>
    </rPh>
    <rPh sb="13" eb="15">
      <t>ショシキ</t>
    </rPh>
    <phoneticPr fontId="1"/>
  </si>
  <si>
    <t>【低炭素技術を輸出するための人材育成支援事業（低炭素技術輸出促進人材育成支援事業）】</t>
    <phoneticPr fontId="1"/>
  </si>
  <si>
    <t>【低炭素技術を輸出するための人材育成支援事業（低炭素技術輸出促進人材育成支援事業）】</t>
    <phoneticPr fontId="1"/>
  </si>
  <si>
    <t>【低炭素技術を輸出するための人材育成支援事業（低炭素技術輸出促進人材育成支援事業）】</t>
    <phoneticPr fontId="1"/>
  </si>
  <si>
    <t>【低炭素技術を輸出するための人材育成支援事業（低炭素技術輸出促進人材育成支援事業）】</t>
    <phoneticPr fontId="1"/>
  </si>
  <si>
    <t>【低炭素】2020年度 直後評価集計プログラム　集計表</t>
    <rPh sb="1" eb="4">
      <t>テイタンソ</t>
    </rPh>
    <phoneticPr fontId="1"/>
  </si>
  <si>
    <t>海外研修実施予算概算：</t>
    <rPh sb="0" eb="2">
      <t>カイガイ</t>
    </rPh>
    <rPh sb="2" eb="4">
      <t>ケンシュウ</t>
    </rPh>
    <rPh sb="4" eb="6">
      <t>ジッシ</t>
    </rPh>
    <rPh sb="6" eb="8">
      <t>ヨサン</t>
    </rPh>
    <rPh sb="8" eb="10">
      <t>ガイサン</t>
    </rPh>
    <phoneticPr fontId="1"/>
  </si>
  <si>
    <t>海外研修実施予算概算（別紙2）</t>
    <rPh sb="0" eb="2">
      <t>カイガイ</t>
    </rPh>
    <rPh sb="2" eb="4">
      <t>ケンシュウ</t>
    </rPh>
    <rPh sb="4" eb="6">
      <t>ジッシ</t>
    </rPh>
    <rPh sb="6" eb="8">
      <t>ヨサン</t>
    </rPh>
    <rPh sb="8" eb="10">
      <t>ガイサン</t>
    </rPh>
    <rPh sb="11" eb="13">
      <t>ベッシ</t>
    </rPh>
    <phoneticPr fontId="1"/>
  </si>
  <si>
    <r>
      <t>研修生数</t>
    </r>
    <r>
      <rPr>
        <sz val="11"/>
        <color theme="1"/>
        <rFont val="ＭＳ Ｐ明朝"/>
        <family val="1"/>
        <charset val="128"/>
      </rPr>
      <t>（第三国型の場合、国別人数内訳入力を括弧内にご入力ください。）</t>
    </r>
    <rPh sb="0" eb="3">
      <t>ケンシュウセイ</t>
    </rPh>
    <rPh sb="3" eb="4">
      <t>スウ</t>
    </rPh>
    <rPh sb="5" eb="6">
      <t>ダイ</t>
    </rPh>
    <rPh sb="6" eb="8">
      <t>サンゴク</t>
    </rPh>
    <rPh sb="8" eb="9">
      <t>ガタ</t>
    </rPh>
    <rPh sb="10" eb="12">
      <t>バアイ</t>
    </rPh>
    <rPh sb="13" eb="15">
      <t>クニベツ</t>
    </rPh>
    <rPh sb="15" eb="17">
      <t>ニンズウ</t>
    </rPh>
    <rPh sb="17" eb="19">
      <t>ウチワケ</t>
    </rPh>
    <rPh sb="19" eb="21">
      <t>ニュウリョク</t>
    </rPh>
    <rPh sb="22" eb="24">
      <t>カッコ</t>
    </rPh>
    <rPh sb="24" eb="25">
      <t>ナイ</t>
    </rPh>
    <rPh sb="27" eb="29">
      <t>ニュウリョク</t>
    </rPh>
    <phoneticPr fontId="1"/>
  </si>
  <si>
    <t>海外研修実施予算概算</t>
    <rPh sb="0" eb="2">
      <t>カイガイ</t>
    </rPh>
    <rPh sb="2" eb="4">
      <t>ケンシュウ</t>
    </rPh>
    <rPh sb="4" eb="6">
      <t>ジッシ</t>
    </rPh>
    <rPh sb="6" eb="8">
      <t>ヨサン</t>
    </rPh>
    <rPh sb="8" eb="10">
      <t>ガイサン</t>
    </rPh>
    <phoneticPr fontId="1"/>
  </si>
  <si>
    <t>海外研修実施費実績額並びに精算払請求金額の算出内訳（別紙2）</t>
    <rPh sb="0" eb="2">
      <t>カイガイ</t>
    </rPh>
    <rPh sb="2" eb="4">
      <t>ケンシュウ</t>
    </rPh>
    <rPh sb="4" eb="6">
      <t>ジッシ</t>
    </rPh>
    <rPh sb="6" eb="7">
      <t>ヒ</t>
    </rPh>
    <rPh sb="7" eb="9">
      <t>ジッセキ</t>
    </rPh>
    <rPh sb="9" eb="10">
      <t>ガク</t>
    </rPh>
    <rPh sb="10" eb="11">
      <t>ナラ</t>
    </rPh>
    <rPh sb="13" eb="15">
      <t>セイサン</t>
    </rPh>
    <rPh sb="15" eb="16">
      <t>バライ</t>
    </rPh>
    <rPh sb="16" eb="18">
      <t>セイキュウ</t>
    </rPh>
    <rPh sb="18" eb="20">
      <t>キンガク</t>
    </rPh>
    <rPh sb="21" eb="23">
      <t>サンシュツ</t>
    </rPh>
    <rPh sb="23" eb="25">
      <t>ウチワケ</t>
    </rPh>
    <rPh sb="26" eb="28">
      <t>ベッシ</t>
    </rPh>
    <phoneticPr fontId="1"/>
  </si>
  <si>
    <t>【低炭素】海外研修直後評価調査票（研修生用）（写）</t>
    <rPh sb="1" eb="4">
      <t>テイタンソ</t>
    </rPh>
    <phoneticPr fontId="1"/>
  </si>
  <si>
    <t>①</t>
    <phoneticPr fontId="1"/>
  </si>
  <si>
    <t>②</t>
    <phoneticPr fontId="1"/>
  </si>
  <si>
    <t>別紙1.</t>
    <phoneticPr fontId="1"/>
  </si>
  <si>
    <t>別添Ⅰ.</t>
  </si>
  <si>
    <t>講師・管理員略歴書</t>
    <rPh sb="3" eb="5">
      <t>カンリ</t>
    </rPh>
    <rPh sb="5" eb="6">
      <t>イン</t>
    </rPh>
    <phoneticPr fontId="1"/>
  </si>
  <si>
    <t>④</t>
    <phoneticPr fontId="1"/>
  </si>
  <si>
    <t>別添Ⅱ.</t>
  </si>
  <si>
    <t>別紙2.</t>
    <phoneticPr fontId="1"/>
  </si>
  <si>
    <t>別紙4.</t>
    <phoneticPr fontId="1"/>
  </si>
  <si>
    <t>講師・管理員略歴書　【海外研修実施希望申請の③と同書式】</t>
    <rPh sb="3" eb="5">
      <t>カンリ</t>
    </rPh>
    <rPh sb="5" eb="6">
      <t>イン</t>
    </rPh>
    <rPh sb="11" eb="13">
      <t>カイガイ</t>
    </rPh>
    <rPh sb="13" eb="15">
      <t>ケンシュウ</t>
    </rPh>
    <rPh sb="15" eb="17">
      <t>ジッシ</t>
    </rPh>
    <rPh sb="17" eb="19">
      <t>キボウ</t>
    </rPh>
    <rPh sb="19" eb="21">
      <t>シンセイ</t>
    </rPh>
    <rPh sb="24" eb="25">
      <t>ドウ</t>
    </rPh>
    <rPh sb="25" eb="27">
      <t>ショシキ</t>
    </rPh>
    <phoneticPr fontId="1"/>
  </si>
  <si>
    <t>別添Ⅲ.</t>
  </si>
  <si>
    <t>別添Ⅳ.</t>
  </si>
  <si>
    <t>参加者日当領収書</t>
    <phoneticPr fontId="1"/>
  </si>
  <si>
    <t>⑭</t>
  </si>
  <si>
    <t>⑮</t>
  </si>
  <si>
    <t>②</t>
    <phoneticPr fontId="1"/>
  </si>
  <si>
    <t>①</t>
    <phoneticPr fontId="1"/>
  </si>
  <si>
    <t>別紙1.</t>
    <phoneticPr fontId="1"/>
  </si>
  <si>
    <t>③</t>
    <phoneticPr fontId="1"/>
  </si>
  <si>
    <t>通訳略歴書</t>
    <phoneticPr fontId="1"/>
  </si>
  <si>
    <t>⑤</t>
    <phoneticPr fontId="1"/>
  </si>
  <si>
    <t>海外研修実施予算概算</t>
    <phoneticPr fontId="1"/>
  </si>
  <si>
    <t>⑥</t>
    <phoneticPr fontId="1"/>
  </si>
  <si>
    <t>別紙3.</t>
    <phoneticPr fontId="1"/>
  </si>
  <si>
    <t>⑦</t>
    <phoneticPr fontId="1"/>
  </si>
  <si>
    <t>個人情報の取り扱いについて</t>
    <phoneticPr fontId="1"/>
  </si>
  <si>
    <t>別紙2.</t>
    <phoneticPr fontId="1"/>
  </si>
  <si>
    <t>④</t>
    <phoneticPr fontId="1"/>
  </si>
  <si>
    <t>通訳略歴書　【海外研修実施希望申請の④と同書式】</t>
    <phoneticPr fontId="1"/>
  </si>
  <si>
    <t>研修協力謝金請求書</t>
    <phoneticPr fontId="1"/>
  </si>
  <si>
    <t>研修協力謝金領収書</t>
    <phoneticPr fontId="1"/>
  </si>
  <si>
    <t>振込先口座届</t>
    <phoneticPr fontId="1"/>
  </si>
  <si>
    <t>（別添Ⅳ）</t>
    <rPh sb="1" eb="3">
      <t>ベッテン</t>
    </rPh>
    <phoneticPr fontId="1"/>
  </si>
  <si>
    <t>講師・管理員略歴書（別添Ⅰ）</t>
    <rPh sb="0" eb="2">
      <t>コウシ</t>
    </rPh>
    <rPh sb="3" eb="5">
      <t>カンリ</t>
    </rPh>
    <rPh sb="5" eb="6">
      <t>イン</t>
    </rPh>
    <rPh sb="6" eb="9">
      <t>リャクレキショ</t>
    </rPh>
    <rPh sb="10" eb="12">
      <t>ベッテン</t>
    </rPh>
    <phoneticPr fontId="1"/>
  </si>
  <si>
    <t>通訳略歴書（別添Ⅱ）</t>
    <rPh sb="0" eb="2">
      <t>ツウヤク</t>
    </rPh>
    <rPh sb="2" eb="5">
      <t>リャクレキショ</t>
    </rPh>
    <rPh sb="6" eb="8">
      <t>ベッテン</t>
    </rPh>
    <phoneticPr fontId="1"/>
  </si>
  <si>
    <r>
      <t>研修内容</t>
    </r>
    <r>
      <rPr>
        <b/>
        <vertAlign val="superscript"/>
        <sz val="11"/>
        <color theme="1"/>
        <rFont val="ＭＳ Ｐ明朝"/>
        <family val="1"/>
        <charset val="128"/>
      </rPr>
      <t>（注1）</t>
    </r>
    <r>
      <rPr>
        <sz val="11"/>
        <color theme="1"/>
        <rFont val="ＭＳ Ｐ明朝"/>
        <family val="1"/>
        <charset val="128"/>
      </rPr>
      <t>（海外研修日程案：別添1）</t>
    </r>
    <rPh sb="0" eb="2">
      <t>ケンシュウ</t>
    </rPh>
    <rPh sb="2" eb="4">
      <t>ナイヨウ</t>
    </rPh>
    <rPh sb="5" eb="6">
      <t>チュウ</t>
    </rPh>
    <rPh sb="9" eb="11">
      <t>カイガイ</t>
    </rPh>
    <rPh sb="11" eb="13">
      <t>ケンシュウ</t>
    </rPh>
    <rPh sb="13" eb="15">
      <t>ニッテイ</t>
    </rPh>
    <rPh sb="15" eb="16">
      <t>アン</t>
    </rPh>
    <rPh sb="17" eb="19">
      <t>ベッテン</t>
    </rPh>
    <phoneticPr fontId="1"/>
  </si>
  <si>
    <t>（別添1）</t>
    <rPh sb="1" eb="3">
      <t>ベッテン</t>
    </rPh>
    <phoneticPr fontId="1"/>
  </si>
  <si>
    <t>別添1.</t>
    <rPh sb="0" eb="2">
      <t>ベッテン</t>
    </rPh>
    <phoneticPr fontId="1"/>
  </si>
  <si>
    <t>海外研修日程案（別添1）</t>
    <rPh sb="0" eb="2">
      <t>カイガイ</t>
    </rPh>
    <rPh sb="2" eb="4">
      <t>ケンシュウ</t>
    </rPh>
    <rPh sb="4" eb="6">
      <t>ニッテイ</t>
    </rPh>
    <rPh sb="6" eb="7">
      <t>アン</t>
    </rPh>
    <rPh sb="8" eb="10">
      <t>ベッテン</t>
    </rPh>
    <phoneticPr fontId="1"/>
  </si>
  <si>
    <t>講師・管理員略歴書（別添Ⅰ）</t>
    <rPh sb="0" eb="2">
      <t>コウシ</t>
    </rPh>
    <rPh sb="3" eb="5">
      <t>カンリ</t>
    </rPh>
    <rPh sb="5" eb="6">
      <t>イン</t>
    </rPh>
    <rPh sb="6" eb="9">
      <t>リャクレキショ</t>
    </rPh>
    <rPh sb="10" eb="12">
      <t>ベッテン</t>
    </rPh>
    <phoneticPr fontId="1"/>
  </si>
  <si>
    <t>通訳略歴書（別添Ⅱ）</t>
    <rPh sb="0" eb="2">
      <t>ツウヤク</t>
    </rPh>
    <rPh sb="2" eb="5">
      <t>リャクレキショ</t>
    </rPh>
    <rPh sb="6" eb="8">
      <t>ベッテン</t>
    </rPh>
    <phoneticPr fontId="1"/>
  </si>
  <si>
    <t>研修生名簿（別添Ⅲ）</t>
    <rPh sb="0" eb="3">
      <t>ケンシュウセイ</t>
    </rPh>
    <rPh sb="3" eb="5">
      <t>メイボ</t>
    </rPh>
    <rPh sb="6" eb="8">
      <t>ベッテン</t>
    </rPh>
    <phoneticPr fontId="1"/>
  </si>
  <si>
    <t>海外研修実績日程表（別添Ⅳ）</t>
    <rPh sb="0" eb="2">
      <t>カイガイ</t>
    </rPh>
    <rPh sb="2" eb="4">
      <t>ケンシュウ</t>
    </rPh>
    <rPh sb="4" eb="6">
      <t>ジッセキ</t>
    </rPh>
    <rPh sb="6" eb="9">
      <t>ニッテイヒョウ</t>
    </rPh>
    <rPh sb="10" eb="12">
      <t>ベッテン</t>
    </rPh>
    <phoneticPr fontId="1"/>
  </si>
  <si>
    <t>海外研修実施結果（報告書）（別紙1）</t>
    <rPh sb="0" eb="2">
      <t>カイガイ</t>
    </rPh>
    <rPh sb="2" eb="4">
      <t>ケンシュウ</t>
    </rPh>
    <rPh sb="4" eb="6">
      <t>ジッシ</t>
    </rPh>
    <rPh sb="6" eb="8">
      <t>ケッカ</t>
    </rPh>
    <rPh sb="9" eb="12">
      <t>ホウコクショ</t>
    </rPh>
    <rPh sb="14" eb="16">
      <t>ベッシ</t>
    </rPh>
    <phoneticPr fontId="1"/>
  </si>
  <si>
    <t>実施マニュアルP.21～22をご参照のうえ、番号順に必要書類を添付してください。</t>
    <rPh sb="0" eb="2">
      <t>ジッシ</t>
    </rPh>
    <rPh sb="16" eb="18">
      <t>サンショウ</t>
    </rPh>
    <rPh sb="22" eb="24">
      <t>バンゴウ</t>
    </rPh>
    <rPh sb="24" eb="25">
      <t>ジュン</t>
    </rPh>
    <rPh sb="26" eb="28">
      <t>ヒツヨウ</t>
    </rPh>
    <rPh sb="28" eb="30">
      <t>ショルイ</t>
    </rPh>
    <rPh sb="31" eb="33">
      <t>テンプ</t>
    </rPh>
    <phoneticPr fontId="1"/>
  </si>
  <si>
    <t>7段階でそれぞれの質問に対して
評点を付けてください。
わからない場合は、0をご入力ください。</t>
    <rPh sb="1" eb="3">
      <t>ダンカイ</t>
    </rPh>
    <rPh sb="9" eb="11">
      <t>シツモン</t>
    </rPh>
    <rPh sb="12" eb="13">
      <t>タイ</t>
    </rPh>
    <rPh sb="16" eb="18">
      <t>ヒョウテン</t>
    </rPh>
    <rPh sb="19" eb="20">
      <t>ツ</t>
    </rPh>
    <rPh sb="34" eb="36">
      <t>バアイ</t>
    </rPh>
    <rPh sb="41" eb="43">
      <t>ニュウリョク</t>
    </rPh>
    <phoneticPr fontId="1"/>
  </si>
  <si>
    <t>+62123456789</t>
    <phoneticPr fontId="1"/>
  </si>
  <si>
    <t>MYR</t>
    <phoneticPr fontId="1"/>
  </si>
  <si>
    <t>当該研修が新聞、雑誌等で紹介された場合はその記事の写し（出典を明記してください。）</t>
    <rPh sb="0" eb="2">
      <t>トウガイ</t>
    </rPh>
    <rPh sb="2" eb="4">
      <t>ケンシュウ</t>
    </rPh>
    <rPh sb="5" eb="7">
      <t>シンブン</t>
    </rPh>
    <rPh sb="8" eb="10">
      <t>ザッシ</t>
    </rPh>
    <rPh sb="10" eb="11">
      <t>トウ</t>
    </rPh>
    <rPh sb="12" eb="14">
      <t>ショウカイ</t>
    </rPh>
    <rPh sb="17" eb="19">
      <t>バアイ</t>
    </rPh>
    <rPh sb="22" eb="24">
      <t>キジ</t>
    </rPh>
    <rPh sb="25" eb="26">
      <t>ウツ</t>
    </rPh>
    <rPh sb="28" eb="30">
      <t>シュッテン</t>
    </rPh>
    <rPh sb="31" eb="33">
      <t>メイキ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</si>
</sst>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76" formatCode="&quot;〒&quot;@"/>
    <numFmt numFmtId="177" formatCode="#,###&quot;名&quot;"/>
    <numFmt numFmtId="178" formatCode="[$-F800]dddd\,\ mmmm\ dd\,\ yyyy"/>
    <numFmt numFmtId="179" formatCode="yyyy&quot;年&quot;m&quot;月&quot;;@"/>
    <numFmt numFmtId="180" formatCode="&quot;（&quot;#,###&quot;日間）&quot;"/>
    <numFmt numFmtId="181" formatCode="#,###&quot;円&quot;"/>
    <numFmt numFmtId="182" formatCode="#,###&quot;日間&quot;"/>
    <numFmt numFmtId="183" formatCode="&quot;(&quot;aaa&quot;)&quot;"/>
    <numFmt numFmtId="184" formatCode="0.0&quot; hrs&quot;"/>
    <numFmt numFmtId="185" formatCode="#,##0.0_ "/>
    <numFmt numFmtId="186" formatCode="&quot;（実施国：&quot;@&quot;）&quot;"/>
    <numFmt numFmtId="187" formatCode="#&quot;年&quot;"/>
    <numFmt numFmtId="188" formatCode="#,###&quot;千円&quot;"/>
    <numFmt numFmtId="189" formatCode="#,###&quot;人&quot;"/>
    <numFmt numFmtId="190" formatCode="&quot;（予定人数：&quot;#&quot;名）&quot;"/>
    <numFmt numFmtId="191" formatCode="#&quot;年／&quot;"/>
    <numFmt numFmtId="192" formatCode="#,###&quot;名／&quot;"/>
    <numFmt numFmtId="193" formatCode="#,###&quot;千円／&quot;"/>
    <numFmt numFmtId="194" formatCode="#&quot;級&quot;"/>
    <numFmt numFmtId="195" formatCode="#,###&quot;円/h&quot;"/>
    <numFmt numFmtId="196" formatCode="#&quot;月&quot;"/>
    <numFmt numFmtId="197" formatCode="#,##0_ ;[Red]\-#,##0\ "/>
    <numFmt numFmtId="198" formatCode="&quot;（ &quot;#,###&quot; ）名&quot;"/>
    <numFmt numFmtId="199" formatCode="&quot;（満　&quot;#&quot;　歳）&quot;"/>
    <numFmt numFmtId="200" formatCode="&quot;合計参加人数：　&quot;#,###&quot;　名&quot;"/>
    <numFmt numFmtId="201" formatCode="#,###&quot;　名、&quot;"/>
    <numFmt numFmtId="202" formatCode="#,###&quot;　名）&quot;"/>
    <numFmt numFmtId="203" formatCode="#&quot;日&quot;"/>
    <numFmt numFmtId="204" formatCode="#&quot;　日】&quot;"/>
    <numFmt numFmtId="205" formatCode="#&quot;日間&quot;"/>
    <numFmt numFmtId="206" formatCode="#&quot;名&quot;"/>
    <numFmt numFmtId="207" formatCode="&quot;（&quot;aaa&quot;）&quot;"/>
    <numFmt numFmtId="208" formatCode="[$-409]mmmm\ d\,\ yyyy;@"/>
    <numFmt numFmtId="209" formatCode="#,##0.00_ "/>
    <numFmt numFmtId="210" formatCode="[$-409]mmm/d/yyyy;@"/>
  </numFmts>
  <fonts count="25">
    <font>
      <sz val="11"/>
      <color theme="1"/>
      <name val="ＭＳ Ｐゴシック"/>
      <family val="2"/>
      <charset val="128"/>
      <scheme val="minor"/>
    </font>
    <font>
      <sz val="6"/>
      <name val="ＭＳ Ｐゴシック"/>
      <family val="2"/>
      <charset val="128"/>
      <scheme val="minor"/>
    </font>
    <font>
      <b/>
      <sz val="14"/>
      <color theme="1"/>
      <name val="ＭＳ Ｐ明朝"/>
      <family val="1"/>
      <charset val="128"/>
    </font>
    <font>
      <sz val="11"/>
      <color theme="1"/>
      <name val="ＭＳ Ｐ明朝"/>
      <family val="1"/>
      <charset val="128"/>
    </font>
    <font>
      <b/>
      <sz val="12"/>
      <color theme="1"/>
      <name val="ＭＳ Ｐ明朝"/>
      <family val="1"/>
      <charset val="128"/>
    </font>
    <font>
      <b/>
      <sz val="11"/>
      <color theme="1"/>
      <name val="ＭＳ Ｐ明朝"/>
      <family val="1"/>
      <charset val="128"/>
    </font>
    <font>
      <sz val="11"/>
      <color rgb="FFFF0000"/>
      <name val="ＭＳ Ｐ明朝"/>
      <family val="1"/>
      <charset val="128"/>
    </font>
    <font>
      <b/>
      <sz val="11"/>
      <color rgb="FFFF0000"/>
      <name val="ＭＳ Ｐ明朝"/>
      <family val="1"/>
      <charset val="128"/>
    </font>
    <font>
      <sz val="12"/>
      <color theme="1"/>
      <name val="ＭＳ Ｐ明朝"/>
      <family val="1"/>
      <charset val="128"/>
    </font>
    <font>
      <vertAlign val="superscript"/>
      <sz val="11"/>
      <color theme="1"/>
      <name val="ＭＳ Ｐ明朝"/>
      <family val="1"/>
      <charset val="128"/>
    </font>
    <font>
      <sz val="10"/>
      <color theme="1"/>
      <name val="ＭＳ Ｐ明朝"/>
      <family val="1"/>
      <charset val="128"/>
    </font>
    <font>
      <b/>
      <vertAlign val="superscript"/>
      <sz val="11"/>
      <color theme="1"/>
      <name val="ＭＳ Ｐ明朝"/>
      <family val="1"/>
      <charset val="128"/>
    </font>
    <font>
      <sz val="11"/>
      <name val="ＭＳ Ｐゴシック"/>
      <family val="3"/>
      <charset val="128"/>
    </font>
    <font>
      <sz val="10"/>
      <color indexed="8"/>
      <name val="ＭＳ Ｐ明朝"/>
      <family val="1"/>
      <charset val="128"/>
    </font>
    <font>
      <sz val="10"/>
      <name val="ＭＳ Ｐ明朝"/>
      <family val="1"/>
      <charset val="128"/>
    </font>
    <font>
      <sz val="9"/>
      <color theme="1"/>
      <name val="ＭＳ Ｐ明朝"/>
      <family val="1"/>
      <charset val="128"/>
    </font>
    <font>
      <sz val="10"/>
      <color indexed="81"/>
      <name val="ＭＳ Ｐゴシック"/>
      <family val="3"/>
      <charset val="128"/>
    </font>
    <font>
      <b/>
      <sz val="10"/>
      <color indexed="81"/>
      <name val="ＭＳ Ｐゴシック"/>
      <family val="3"/>
      <charset val="128"/>
    </font>
    <font>
      <sz val="11"/>
      <name val="ＭＳ 明朝"/>
      <family val="1"/>
      <charset val="128"/>
    </font>
    <font>
      <sz val="11"/>
      <name val="ＭＳ Ｐ明朝"/>
      <family val="1"/>
      <charset val="128"/>
    </font>
    <font>
      <b/>
      <sz val="11"/>
      <color theme="3"/>
      <name val="ＭＳ Ｐゴシック"/>
      <family val="2"/>
      <charset val="128"/>
      <scheme val="minor"/>
    </font>
    <font>
      <sz val="11"/>
      <color theme="1"/>
      <name val="Times New Roman"/>
      <family val="1"/>
    </font>
    <font>
      <sz val="14"/>
      <color theme="1"/>
      <name val="Times New Roman"/>
      <family val="1"/>
    </font>
    <font>
      <b/>
      <sz val="11"/>
      <color theme="1"/>
      <name val="Times New Roman"/>
      <family val="1"/>
    </font>
    <font>
      <b/>
      <sz val="14"/>
      <color theme="1"/>
      <name val="Times New Roman"/>
      <family val="1"/>
    </font>
  </fonts>
  <fills count="11">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rgb="FFCC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164">
    <border>
      <left/>
      <right/>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medium">
        <color indexed="64"/>
      </top>
      <bottom style="thin">
        <color indexed="64"/>
      </bottom>
      <diagonal/>
    </border>
    <border>
      <left/>
      <right/>
      <top style="dotted">
        <color indexed="64"/>
      </top>
      <bottom style="medium">
        <color indexed="64"/>
      </bottom>
      <diagonal/>
    </border>
    <border>
      <left/>
      <right/>
      <top style="dotted">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hair">
        <color indexed="64"/>
      </bottom>
      <diagonal/>
    </border>
    <border>
      <left style="medium">
        <color indexed="64"/>
      </left>
      <right style="medium">
        <color indexed="64"/>
      </right>
      <top style="thin">
        <color indexed="64"/>
      </top>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style="medium">
        <color indexed="64"/>
      </bottom>
      <diagonal/>
    </border>
    <border>
      <left style="dotted">
        <color indexed="64"/>
      </left>
      <right/>
      <top style="dotted">
        <color indexed="64"/>
      </top>
      <bottom style="dotted">
        <color indexed="64"/>
      </bottom>
      <diagonal/>
    </border>
  </borders>
  <cellStyleXfs count="5">
    <xf numFmtId="0" fontId="0" fillId="0" borderId="0">
      <alignment vertical="center"/>
    </xf>
    <xf numFmtId="0" fontId="12" fillId="0" borderId="0">
      <alignment vertical="center"/>
    </xf>
    <xf numFmtId="38" fontId="18" fillId="0" borderId="0" applyFont="0" applyFill="0" applyBorder="0" applyAlignment="0" applyProtection="0"/>
    <xf numFmtId="0" fontId="12" fillId="0" borderId="0">
      <alignment vertical="center"/>
    </xf>
    <xf numFmtId="38" fontId="12" fillId="0" borderId="0" applyFont="0" applyFill="0" applyBorder="0" applyAlignment="0" applyProtection="0">
      <alignment vertical="center"/>
    </xf>
  </cellStyleXfs>
  <cellXfs count="103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3" fillId="3" borderId="4" xfId="0" applyFont="1" applyFill="1" applyBorder="1">
      <alignment vertical="center"/>
    </xf>
    <xf numFmtId="0" fontId="3" fillId="3" borderId="8" xfId="0" applyFont="1" applyFill="1" applyBorder="1" applyAlignment="1">
      <alignment horizontal="right" vertical="center"/>
    </xf>
    <xf numFmtId="0" fontId="3" fillId="3" borderId="5" xfId="0" applyFont="1" applyFill="1" applyBorder="1">
      <alignmen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49" fontId="3" fillId="0" borderId="9" xfId="0" applyNumberFormat="1" applyFont="1" applyBorder="1" applyAlignment="1">
      <alignment horizontal="right" vertical="center"/>
    </xf>
    <xf numFmtId="0" fontId="3" fillId="2" borderId="4" xfId="0" applyFont="1" applyFill="1" applyBorder="1">
      <alignment vertical="center"/>
    </xf>
    <xf numFmtId="0" fontId="3" fillId="2" borderId="8" xfId="0" applyFont="1" applyFill="1" applyBorder="1" applyAlignment="1">
      <alignment horizontal="right" vertical="center"/>
    </xf>
    <xf numFmtId="0" fontId="3" fillId="2" borderId="5" xfId="0" applyFont="1" applyFill="1" applyBorder="1">
      <alignment vertical="center"/>
    </xf>
    <xf numFmtId="0" fontId="5" fillId="0" borderId="1" xfId="0" applyFont="1" applyBorder="1" applyAlignment="1">
      <alignment horizontal="center" vertical="center"/>
    </xf>
    <xf numFmtId="49" fontId="3" fillId="0" borderId="10" xfId="0" applyNumberFormat="1" applyFont="1" applyBorder="1" applyAlignment="1">
      <alignment horizontal="right" vertical="center"/>
    </xf>
    <xf numFmtId="0" fontId="3" fillId="0" borderId="7" xfId="0" applyFont="1" applyBorder="1">
      <alignment vertical="center"/>
    </xf>
    <xf numFmtId="0" fontId="3" fillId="4" borderId="4" xfId="0" applyFont="1" applyFill="1" applyBorder="1">
      <alignment vertical="center"/>
    </xf>
    <xf numFmtId="0" fontId="3" fillId="4" borderId="8" xfId="0" applyFont="1" applyFill="1" applyBorder="1" applyAlignment="1">
      <alignment horizontal="right" vertical="center"/>
    </xf>
    <xf numFmtId="0" fontId="3" fillId="4" borderId="5" xfId="0" applyFont="1" applyFill="1" applyBorder="1">
      <alignment vertical="center"/>
    </xf>
    <xf numFmtId="0" fontId="3" fillId="0" borderId="0"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35" xfId="0" applyFont="1" applyBorder="1" applyAlignment="1">
      <alignment horizontal="center" vertical="center"/>
    </xf>
    <xf numFmtId="0" fontId="3" fillId="5" borderId="25" xfId="0" applyFont="1" applyFill="1" applyBorder="1" applyAlignment="1">
      <alignment horizontal="center" vertical="center"/>
    </xf>
    <xf numFmtId="0" fontId="3" fillId="0" borderId="51" xfId="0" applyFont="1" applyBorder="1" applyAlignment="1">
      <alignment horizontal="center" vertical="center"/>
    </xf>
    <xf numFmtId="0" fontId="3" fillId="0" borderId="45" xfId="0" applyFont="1" applyBorder="1" applyAlignment="1">
      <alignment horizontal="center" vertical="center"/>
    </xf>
    <xf numFmtId="0" fontId="3" fillId="0" borderId="52" xfId="0" applyFont="1" applyBorder="1" applyAlignment="1">
      <alignment horizontal="center" vertical="center"/>
    </xf>
    <xf numFmtId="0" fontId="3" fillId="5" borderId="24" xfId="0" applyFont="1" applyFill="1" applyBorder="1" applyAlignment="1">
      <alignment horizontal="center" vertical="center"/>
    </xf>
    <xf numFmtId="0" fontId="3" fillId="0" borderId="11" xfId="0" applyFont="1" applyBorder="1">
      <alignment vertical="center"/>
    </xf>
    <xf numFmtId="0" fontId="3" fillId="0" borderId="13" xfId="0" applyFont="1" applyBorder="1">
      <alignment vertical="center"/>
    </xf>
    <xf numFmtId="0" fontId="3" fillId="0" borderId="28" xfId="0" applyFont="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33" xfId="0" applyFont="1" applyBorder="1">
      <alignment vertical="center"/>
    </xf>
    <xf numFmtId="0" fontId="3" fillId="0" borderId="27" xfId="0" applyFont="1" applyBorder="1">
      <alignment vertical="center"/>
    </xf>
    <xf numFmtId="0" fontId="3" fillId="0" borderId="29" xfId="0" applyFont="1" applyBorder="1">
      <alignment vertical="center"/>
    </xf>
    <xf numFmtId="0" fontId="3" fillId="0" borderId="43" xfId="0" applyFont="1" applyBorder="1" applyAlignment="1">
      <alignment horizontal="right" vertical="center"/>
    </xf>
    <xf numFmtId="0" fontId="3" fillId="0" borderId="0" xfId="0" applyFont="1" applyBorder="1" applyAlignment="1">
      <alignment vertical="top"/>
    </xf>
    <xf numFmtId="177" fontId="3" fillId="0" borderId="0" xfId="0" applyNumberFormat="1" applyFont="1" applyBorder="1">
      <alignment vertical="center"/>
    </xf>
    <xf numFmtId="49" fontId="5" fillId="0" borderId="26" xfId="0" applyNumberFormat="1" applyFont="1" applyBorder="1" applyAlignment="1">
      <alignment horizontal="center" vertical="center"/>
    </xf>
    <xf numFmtId="0" fontId="5" fillId="0" borderId="37" xfId="0" applyFont="1" applyBorder="1">
      <alignment vertical="center"/>
    </xf>
    <xf numFmtId="0" fontId="3" fillId="0" borderId="37" xfId="0" applyFont="1" applyBorder="1">
      <alignment vertical="center"/>
    </xf>
    <xf numFmtId="0" fontId="3" fillId="0" borderId="31" xfId="0" applyFont="1" applyBorder="1">
      <alignment vertical="center"/>
    </xf>
    <xf numFmtId="0" fontId="3" fillId="0" borderId="38" xfId="0" applyFont="1" applyBorder="1">
      <alignment vertical="center"/>
    </xf>
    <xf numFmtId="0" fontId="5" fillId="0" borderId="37" xfId="0" applyFont="1" applyBorder="1" applyAlignment="1">
      <alignment vertical="top"/>
    </xf>
    <xf numFmtId="49" fontId="5" fillId="0" borderId="32" xfId="0" applyNumberFormat="1" applyFont="1" applyBorder="1" applyAlignment="1">
      <alignment horizontal="center" vertical="center"/>
    </xf>
    <xf numFmtId="0" fontId="5" fillId="0" borderId="62" xfId="0" applyFont="1" applyBorder="1">
      <alignment vertical="center"/>
    </xf>
    <xf numFmtId="0" fontId="3" fillId="0" borderId="62" xfId="0" applyFont="1" applyBorder="1">
      <alignment vertical="center"/>
    </xf>
    <xf numFmtId="0" fontId="3" fillId="0" borderId="38" xfId="0" applyFont="1" applyBorder="1" applyAlignment="1">
      <alignment horizontal="center" vertical="center"/>
    </xf>
    <xf numFmtId="0" fontId="3" fillId="5" borderId="38" xfId="0" applyFont="1" applyFill="1" applyBorder="1" applyAlignment="1">
      <alignment horizontal="right" vertical="center"/>
    </xf>
    <xf numFmtId="180" fontId="3" fillId="0" borderId="62" xfId="0" applyNumberFormat="1" applyFont="1" applyBorder="1" applyAlignment="1">
      <alignment horizontal="left" vertical="center" shrinkToFit="1"/>
    </xf>
    <xf numFmtId="0" fontId="3" fillId="5" borderId="61" xfId="0" applyFont="1" applyFill="1" applyBorder="1" applyAlignment="1">
      <alignment horizontal="center" vertical="center"/>
    </xf>
    <xf numFmtId="0" fontId="3" fillId="5" borderId="63" xfId="0" applyFont="1" applyFill="1" applyBorder="1" applyAlignment="1">
      <alignment horizontal="center" vertical="center"/>
    </xf>
    <xf numFmtId="0" fontId="3" fillId="5" borderId="36" xfId="0" applyFont="1" applyFill="1" applyBorder="1" applyAlignment="1">
      <alignment horizontal="center" vertical="center"/>
    </xf>
    <xf numFmtId="0" fontId="3" fillId="5" borderId="67" xfId="0" applyFont="1" applyFill="1" applyBorder="1" applyAlignment="1">
      <alignment horizontal="center" vertical="center"/>
    </xf>
    <xf numFmtId="0" fontId="3" fillId="5" borderId="0" xfId="0" applyFont="1" applyFill="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67"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5" xfId="0" applyFont="1" applyBorder="1" applyAlignment="1">
      <alignment horizontal="center" vertical="center"/>
    </xf>
    <xf numFmtId="0" fontId="13" fillId="5" borderId="30" xfId="1" applyFont="1" applyFill="1" applyBorder="1" applyAlignment="1">
      <alignment horizontal="center" shrinkToFit="1"/>
    </xf>
    <xf numFmtId="0" fontId="13" fillId="5" borderId="67" xfId="1" applyFont="1" applyFill="1" applyBorder="1" applyAlignment="1">
      <alignment horizontal="center" shrinkToFit="1"/>
    </xf>
    <xf numFmtId="184" fontId="13" fillId="5" borderId="30" xfId="1" applyNumberFormat="1" applyFont="1" applyFill="1" applyBorder="1" applyAlignment="1">
      <alignment horizontal="center" shrinkToFit="1"/>
    </xf>
    <xf numFmtId="184" fontId="13" fillId="5" borderId="67" xfId="1" applyNumberFormat="1" applyFont="1" applyFill="1" applyBorder="1" applyAlignment="1">
      <alignment horizontal="center" shrinkToFit="1"/>
    </xf>
    <xf numFmtId="0" fontId="13" fillId="5" borderId="28" xfId="1" applyFont="1" applyFill="1" applyBorder="1" applyAlignment="1">
      <alignment horizontal="center" shrinkToFit="1"/>
    </xf>
    <xf numFmtId="0" fontId="13" fillId="5" borderId="25" xfId="1" applyFont="1" applyFill="1" applyBorder="1" applyAlignment="1">
      <alignment horizontal="center" shrinkToFit="1"/>
    </xf>
    <xf numFmtId="0" fontId="14" fillId="5" borderId="28" xfId="1" applyFont="1" applyFill="1" applyBorder="1" applyAlignment="1">
      <alignment horizontal="center" shrinkToFit="1"/>
    </xf>
    <xf numFmtId="0" fontId="14" fillId="5" borderId="25" xfId="1" applyFont="1" applyFill="1" applyBorder="1" applyAlignment="1">
      <alignment horizontal="center" shrinkToFit="1"/>
    </xf>
    <xf numFmtId="0" fontId="14" fillId="5" borderId="81" xfId="1" applyFont="1" applyFill="1" applyBorder="1" applyAlignment="1">
      <alignment horizontal="center" shrinkToFit="1"/>
    </xf>
    <xf numFmtId="0" fontId="14" fillId="5" borderId="70" xfId="1" applyFont="1" applyFill="1" applyBorder="1" applyAlignment="1">
      <alignment horizontal="center" shrinkToFit="1"/>
    </xf>
    <xf numFmtId="0" fontId="13" fillId="5" borderId="74" xfId="1" applyFont="1" applyFill="1" applyBorder="1" applyAlignment="1">
      <alignment horizontal="center" shrinkToFit="1"/>
    </xf>
    <xf numFmtId="184" fontId="13" fillId="5" borderId="74" xfId="1" applyNumberFormat="1" applyFont="1" applyFill="1" applyBorder="1" applyAlignment="1">
      <alignment horizontal="center" shrinkToFit="1"/>
    </xf>
    <xf numFmtId="0" fontId="13" fillId="5" borderId="56" xfId="1" applyFont="1" applyFill="1" applyBorder="1" applyAlignment="1">
      <alignment horizontal="center" shrinkToFit="1"/>
    </xf>
    <xf numFmtId="0" fontId="14" fillId="5" borderId="56" xfId="1" applyFont="1" applyFill="1" applyBorder="1" applyAlignment="1">
      <alignment horizontal="center" shrinkToFit="1"/>
    </xf>
    <xf numFmtId="0" fontId="14" fillId="5" borderId="77" xfId="1" applyFont="1" applyFill="1" applyBorder="1" applyAlignment="1">
      <alignment horizontal="center" shrinkToFit="1"/>
    </xf>
    <xf numFmtId="56" fontId="3" fillId="0" borderId="72" xfId="0" applyNumberFormat="1" applyFont="1" applyBorder="1" applyAlignment="1">
      <alignment horizontal="center" vertical="center" shrinkToFit="1"/>
    </xf>
    <xf numFmtId="183" fontId="3" fillId="0" borderId="72" xfId="0" applyNumberFormat="1"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75" xfId="0" applyFont="1" applyBorder="1" applyAlignment="1">
      <alignment horizontal="center" vertical="center" shrinkToFit="1"/>
    </xf>
    <xf numFmtId="56" fontId="3" fillId="0" borderId="73" xfId="0" applyNumberFormat="1" applyFont="1" applyBorder="1" applyAlignment="1">
      <alignment horizontal="center" vertical="center" shrinkToFit="1"/>
    </xf>
    <xf numFmtId="0" fontId="3" fillId="0" borderId="76" xfId="0" applyFont="1" applyBorder="1" applyAlignment="1">
      <alignment horizontal="center" vertical="center" shrinkToFit="1"/>
    </xf>
    <xf numFmtId="0" fontId="3" fillId="0" borderId="68" xfId="0" applyFont="1" applyBorder="1" applyAlignment="1">
      <alignment horizontal="center" vertical="center"/>
    </xf>
    <xf numFmtId="0" fontId="3" fillId="0" borderId="82" xfId="0" applyFont="1" applyBorder="1" applyAlignment="1">
      <alignment horizontal="right" vertical="center"/>
    </xf>
    <xf numFmtId="0" fontId="3" fillId="0" borderId="25" xfId="0" applyFont="1" applyBorder="1" applyAlignment="1">
      <alignment horizontal="right" vertical="center"/>
    </xf>
    <xf numFmtId="0" fontId="3" fillId="0" borderId="34" xfId="0" applyFont="1" applyBorder="1" applyAlignment="1">
      <alignment horizontal="right" vertical="center"/>
    </xf>
    <xf numFmtId="0" fontId="3" fillId="0" borderId="36" xfId="0" applyFont="1" applyBorder="1" applyAlignment="1">
      <alignment horizontal="right" vertical="center"/>
    </xf>
    <xf numFmtId="0" fontId="3" fillId="0" borderId="67" xfId="0" applyFont="1" applyBorder="1" applyAlignment="1">
      <alignment horizontal="right" vertical="center"/>
    </xf>
    <xf numFmtId="0" fontId="3" fillId="0" borderId="63" xfId="0" applyFont="1" applyBorder="1" applyAlignment="1">
      <alignment horizontal="right" vertical="center"/>
    </xf>
    <xf numFmtId="0" fontId="3" fillId="0" borderId="42" xfId="0" applyFont="1" applyBorder="1" applyAlignment="1">
      <alignment horizontal="left" vertical="center"/>
    </xf>
    <xf numFmtId="0" fontId="3" fillId="0" borderId="28" xfId="0" applyFont="1" applyBorder="1" applyAlignment="1">
      <alignment horizontal="left" vertical="center"/>
    </xf>
    <xf numFmtId="0" fontId="3" fillId="0" borderId="0" xfId="0" applyFont="1" applyBorder="1" applyAlignment="1">
      <alignment vertical="center" shrinkToFit="1"/>
    </xf>
    <xf numFmtId="0" fontId="3" fillId="0" borderId="0" xfId="0" applyFont="1" applyBorder="1">
      <alignment vertical="center"/>
    </xf>
    <xf numFmtId="0" fontId="3" fillId="0" borderId="31" xfId="0" applyFont="1" applyBorder="1">
      <alignment vertical="center"/>
    </xf>
    <xf numFmtId="0" fontId="3" fillId="0" borderId="38" xfId="0" applyFont="1" applyBorder="1" applyAlignment="1">
      <alignment horizontal="center" vertical="center"/>
    </xf>
    <xf numFmtId="0" fontId="3" fillId="0" borderId="38" xfId="0" applyFont="1" applyBorder="1">
      <alignment vertical="center"/>
    </xf>
    <xf numFmtId="0" fontId="3" fillId="0" borderId="24" xfId="0" applyFont="1" applyBorder="1">
      <alignment vertical="center"/>
    </xf>
    <xf numFmtId="0" fontId="3" fillId="0" borderId="38" xfId="0" applyFont="1" applyBorder="1" applyAlignment="1">
      <alignment horizontal="right" vertical="center"/>
    </xf>
    <xf numFmtId="0" fontId="3" fillId="0" borderId="29" xfId="0" applyFont="1" applyBorder="1" applyAlignment="1">
      <alignment vertical="center"/>
    </xf>
    <xf numFmtId="0" fontId="3" fillId="0" borderId="28" xfId="0" applyFont="1" applyBorder="1">
      <alignment vertical="center"/>
    </xf>
    <xf numFmtId="0" fontId="3" fillId="0" borderId="30" xfId="0" applyFont="1" applyBorder="1">
      <alignment vertical="center"/>
    </xf>
    <xf numFmtId="0" fontId="3" fillId="0" borderId="0" xfId="0" applyFont="1" applyBorder="1" applyAlignment="1">
      <alignment vertical="center"/>
    </xf>
    <xf numFmtId="0" fontId="3" fillId="0" borderId="31" xfId="0" applyFont="1" applyBorder="1" applyAlignment="1">
      <alignment vertical="center"/>
    </xf>
    <xf numFmtId="0" fontId="3" fillId="0" borderId="0" xfId="0" applyFont="1" applyBorder="1" applyAlignment="1">
      <alignment horizontal="right" vertical="center"/>
    </xf>
    <xf numFmtId="49" fontId="3" fillId="0" borderId="30" xfId="0" applyNumberFormat="1" applyFont="1" applyBorder="1" applyAlignment="1">
      <alignment vertical="top"/>
    </xf>
    <xf numFmtId="49" fontId="3" fillId="0" borderId="30" xfId="0" applyNumberFormat="1" applyFont="1" applyBorder="1" applyAlignment="1">
      <alignment vertical="center"/>
    </xf>
    <xf numFmtId="49" fontId="3" fillId="0" borderId="28" xfId="0" applyNumberFormat="1" applyFont="1" applyBorder="1" applyAlignment="1">
      <alignment vertical="center"/>
    </xf>
    <xf numFmtId="49" fontId="3" fillId="0" borderId="28" xfId="0" applyNumberFormat="1" applyFont="1" applyBorder="1" applyAlignment="1">
      <alignment vertical="top"/>
    </xf>
    <xf numFmtId="0" fontId="3" fillId="0" borderId="41" xfId="0" applyFont="1" applyBorder="1">
      <alignment vertical="center"/>
    </xf>
    <xf numFmtId="49" fontId="3" fillId="0" borderId="39" xfId="0" applyNumberFormat="1" applyFont="1" applyBorder="1" applyAlignment="1">
      <alignment vertical="center"/>
    </xf>
    <xf numFmtId="0" fontId="3" fillId="0" borderId="40" xfId="0" applyFont="1" applyBorder="1">
      <alignment vertical="center"/>
    </xf>
    <xf numFmtId="0" fontId="3" fillId="0" borderId="26" xfId="0" applyFont="1" applyBorder="1">
      <alignment vertical="center"/>
    </xf>
    <xf numFmtId="0" fontId="3" fillId="0" borderId="68" xfId="0" applyFont="1" applyBorder="1">
      <alignment vertical="center"/>
    </xf>
    <xf numFmtId="0" fontId="3" fillId="0" borderId="38" xfId="0" applyFont="1" applyBorder="1" applyAlignment="1">
      <alignment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Border="1">
      <alignment vertical="center"/>
    </xf>
    <xf numFmtId="0" fontId="3" fillId="0" borderId="31" xfId="0" applyFont="1" applyBorder="1">
      <alignment vertical="center"/>
    </xf>
    <xf numFmtId="0" fontId="3" fillId="0" borderId="0" xfId="0" applyFont="1" applyAlignment="1">
      <alignment horizontal="right" vertical="center"/>
    </xf>
    <xf numFmtId="0" fontId="3" fillId="0" borderId="38" xfId="0" applyFont="1" applyBorder="1">
      <alignment vertical="center"/>
    </xf>
    <xf numFmtId="0" fontId="3" fillId="0" borderId="0" xfId="0" applyFont="1" applyAlignment="1">
      <alignment horizontal="center" vertical="center"/>
    </xf>
    <xf numFmtId="0" fontId="3" fillId="0" borderId="85" xfId="0" applyFont="1" applyBorder="1">
      <alignment vertical="center"/>
    </xf>
    <xf numFmtId="0" fontId="3" fillId="0" borderId="0" xfId="0" applyFont="1" applyBorder="1" applyAlignment="1">
      <alignment vertical="center" wrapText="1"/>
    </xf>
    <xf numFmtId="0" fontId="3" fillId="0" borderId="37" xfId="0" applyFont="1" applyBorder="1">
      <alignment vertical="center"/>
    </xf>
    <xf numFmtId="0" fontId="3" fillId="0" borderId="27" xfId="0" applyFont="1" applyBorder="1">
      <alignment vertical="center"/>
    </xf>
    <xf numFmtId="0" fontId="3" fillId="0" borderId="0" xfId="0" applyFont="1" applyBorder="1" applyAlignment="1">
      <alignment vertical="center"/>
    </xf>
    <xf numFmtId="0" fontId="3" fillId="0" borderId="28" xfId="0" applyFont="1" applyBorder="1">
      <alignment vertical="center"/>
    </xf>
    <xf numFmtId="0" fontId="3" fillId="0" borderId="0" xfId="0" applyFont="1" applyBorder="1">
      <alignment vertical="center"/>
    </xf>
    <xf numFmtId="0" fontId="3" fillId="0" borderId="38" xfId="0" applyFont="1" applyBorder="1" applyAlignment="1">
      <alignment horizontal="center" vertical="center"/>
    </xf>
    <xf numFmtId="0" fontId="3" fillId="0" borderId="0" xfId="0" applyFont="1" applyAlignment="1">
      <alignment horizontal="right" vertical="center"/>
    </xf>
    <xf numFmtId="0" fontId="3" fillId="0" borderId="38" xfId="0" applyFont="1" applyBorder="1">
      <alignment vertical="center"/>
    </xf>
    <xf numFmtId="178" fontId="3" fillId="5" borderId="0" xfId="0" applyNumberFormat="1" applyFont="1" applyFill="1" applyAlignment="1">
      <alignment horizontal="right" vertical="center"/>
    </xf>
    <xf numFmtId="0" fontId="3" fillId="0" borderId="0" xfId="0" applyFont="1" applyBorder="1" applyAlignment="1">
      <alignment horizontal="center" vertical="center"/>
    </xf>
    <xf numFmtId="0" fontId="3" fillId="0" borderId="29" xfId="0" applyFont="1" applyBorder="1">
      <alignment vertical="center"/>
    </xf>
    <xf numFmtId="0" fontId="3" fillId="0" borderId="40" xfId="0" applyFont="1" applyBorder="1" applyAlignment="1">
      <alignment horizontal="right" vertical="center"/>
    </xf>
    <xf numFmtId="0" fontId="3" fillId="0" borderId="38" xfId="0" applyFont="1" applyBorder="1" applyAlignment="1">
      <alignment vertical="top"/>
    </xf>
    <xf numFmtId="0" fontId="3" fillId="0" borderId="29" xfId="0" applyFont="1" applyBorder="1" applyAlignment="1">
      <alignment vertical="top"/>
    </xf>
    <xf numFmtId="0" fontId="3" fillId="0" borderId="62" xfId="0" applyFont="1" applyBorder="1">
      <alignment vertical="center"/>
    </xf>
    <xf numFmtId="0" fontId="3" fillId="0" borderId="31" xfId="0" applyFont="1" applyBorder="1" applyAlignment="1">
      <alignment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center"/>
    </xf>
    <xf numFmtId="0" fontId="3" fillId="0" borderId="0" xfId="0" applyFont="1" applyBorder="1" applyAlignment="1">
      <alignment vertical="top"/>
    </xf>
    <xf numFmtId="9" fontId="3" fillId="5" borderId="0" xfId="0" applyNumberFormat="1" applyFont="1" applyFill="1" applyBorder="1" applyAlignment="1">
      <alignment vertical="center"/>
    </xf>
    <xf numFmtId="0" fontId="3" fillId="0" borderId="0" xfId="0" applyFont="1">
      <alignment vertical="center"/>
    </xf>
    <xf numFmtId="0" fontId="3" fillId="0" borderId="62" xfId="0" applyFont="1" applyBorder="1" applyAlignment="1">
      <alignment horizontal="center" vertical="center"/>
    </xf>
    <xf numFmtId="0" fontId="3" fillId="0" borderId="0" xfId="0" applyFont="1" applyAlignment="1">
      <alignment vertical="center"/>
    </xf>
    <xf numFmtId="0" fontId="3" fillId="0" borderId="25" xfId="0" applyFont="1" applyBorder="1" applyAlignment="1">
      <alignment horizontal="center" vertical="center"/>
    </xf>
    <xf numFmtId="0" fontId="3" fillId="0" borderId="30" xfId="0" applyFont="1" applyBorder="1" applyAlignment="1">
      <alignment vertical="center"/>
    </xf>
    <xf numFmtId="0" fontId="3" fillId="0" borderId="37" xfId="0" applyFont="1" applyBorder="1" applyAlignment="1">
      <alignment vertical="center"/>
    </xf>
    <xf numFmtId="0" fontId="3" fillId="0" borderId="27" xfId="0" applyFont="1" applyBorder="1" applyAlignment="1">
      <alignment vertical="center"/>
    </xf>
    <xf numFmtId="187" fontId="3" fillId="0" borderId="24" xfId="0" applyNumberFormat="1" applyFont="1" applyBorder="1" applyAlignment="1">
      <alignment horizontal="right" vertical="center" shrinkToFit="1"/>
    </xf>
    <xf numFmtId="194" fontId="3" fillId="0" borderId="24" xfId="0" applyNumberFormat="1" applyFont="1" applyBorder="1" applyAlignment="1">
      <alignment horizontal="right" vertical="center" shrinkToFit="1"/>
    </xf>
    <xf numFmtId="187" fontId="3" fillId="5" borderId="28" xfId="0" applyNumberFormat="1" applyFont="1" applyFill="1" applyBorder="1" applyAlignment="1">
      <alignment vertical="center"/>
    </xf>
    <xf numFmtId="196" fontId="3" fillId="5" borderId="62" xfId="0" applyNumberFormat="1" applyFont="1" applyFill="1" applyBorder="1" applyAlignment="1">
      <alignment vertical="center"/>
    </xf>
    <xf numFmtId="0" fontId="3" fillId="0" borderId="66" xfId="0" applyFont="1" applyBorder="1" applyAlignment="1">
      <alignment horizontal="center" vertical="center"/>
    </xf>
    <xf numFmtId="0" fontId="3" fillId="0" borderId="62" xfId="0" applyFont="1" applyFill="1" applyBorder="1" applyAlignment="1">
      <alignment horizontal="center" vertical="center"/>
    </xf>
    <xf numFmtId="0" fontId="3" fillId="0" borderId="0" xfId="0" applyFont="1" applyBorder="1" applyAlignment="1">
      <alignment vertical="center" shrinkToFit="1"/>
    </xf>
    <xf numFmtId="0" fontId="3" fillId="0" borderId="0" xfId="0" applyFont="1" applyBorder="1">
      <alignment vertical="center"/>
    </xf>
    <xf numFmtId="0" fontId="3" fillId="0" borderId="31" xfId="0" applyFont="1" applyBorder="1">
      <alignment vertical="center"/>
    </xf>
    <xf numFmtId="0" fontId="3" fillId="0" borderId="38" xfId="0" applyFont="1" applyBorder="1" applyAlignment="1">
      <alignment horizontal="center" vertical="center"/>
    </xf>
    <xf numFmtId="0" fontId="3" fillId="0" borderId="38" xfId="0" applyFont="1" applyBorder="1">
      <alignment vertical="center"/>
    </xf>
    <xf numFmtId="0" fontId="3" fillId="0" borderId="85" xfId="0" applyFont="1" applyBorder="1">
      <alignment vertical="center"/>
    </xf>
    <xf numFmtId="0" fontId="3" fillId="0" borderId="0" xfId="0" applyFont="1" applyBorder="1" applyAlignment="1">
      <alignment horizontal="center" vertical="center"/>
    </xf>
    <xf numFmtId="0" fontId="3" fillId="0" borderId="24"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0" xfId="0" applyFont="1" applyBorder="1" applyAlignment="1">
      <alignment vertical="top"/>
    </xf>
    <xf numFmtId="0" fontId="3" fillId="0" borderId="31" xfId="0" applyFont="1" applyBorder="1" applyAlignment="1">
      <alignment vertical="top"/>
    </xf>
    <xf numFmtId="190" fontId="3" fillId="0" borderId="0" xfId="0" applyNumberFormat="1" applyFont="1" applyBorder="1" applyAlignment="1">
      <alignment horizontal="left" vertical="center"/>
    </xf>
    <xf numFmtId="0" fontId="3" fillId="0" borderId="0" xfId="0" applyFont="1" applyBorder="1" applyAlignment="1">
      <alignment vertical="center"/>
    </xf>
    <xf numFmtId="0" fontId="3" fillId="0" borderId="0" xfId="0" applyFont="1">
      <alignment vertical="center"/>
    </xf>
    <xf numFmtId="0" fontId="3" fillId="0" borderId="87" xfId="0" applyFont="1" applyBorder="1" applyAlignment="1">
      <alignment horizontal="center" vertical="center"/>
    </xf>
    <xf numFmtId="0" fontId="3" fillId="0" borderId="88" xfId="0" applyFont="1" applyBorder="1">
      <alignment vertical="center"/>
    </xf>
    <xf numFmtId="0" fontId="3" fillId="0" borderId="88"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3" fillId="0" borderId="96" xfId="0" applyFont="1" applyBorder="1">
      <alignment vertical="center"/>
    </xf>
    <xf numFmtId="0" fontId="3" fillId="0" borderId="98" xfId="0" applyFont="1" applyBorder="1">
      <alignment vertical="center"/>
    </xf>
    <xf numFmtId="0" fontId="3" fillId="0" borderId="97" xfId="0" applyFont="1" applyBorder="1">
      <alignment vertical="center"/>
    </xf>
    <xf numFmtId="0" fontId="3" fillId="0" borderId="99" xfId="0" applyFont="1" applyBorder="1" applyAlignment="1">
      <alignment horizontal="center" vertical="center"/>
    </xf>
    <xf numFmtId="0" fontId="3" fillId="0" borderId="102" xfId="0" applyFont="1" applyBorder="1" applyAlignment="1">
      <alignment horizontal="center" vertical="center"/>
    </xf>
    <xf numFmtId="0" fontId="3" fillId="0" borderId="103" xfId="0" applyFont="1" applyBorder="1">
      <alignment vertical="center"/>
    </xf>
    <xf numFmtId="0" fontId="3" fillId="0" borderId="104" xfId="0" applyFont="1" applyBorder="1">
      <alignment vertical="center"/>
    </xf>
    <xf numFmtId="0" fontId="3" fillId="0" borderId="108" xfId="0" applyFont="1" applyBorder="1">
      <alignment vertical="center"/>
    </xf>
    <xf numFmtId="0" fontId="3" fillId="0" borderId="109" xfId="0" applyFont="1" applyBorder="1">
      <alignment vertical="center"/>
    </xf>
    <xf numFmtId="0" fontId="3" fillId="0" borderId="110" xfId="0" applyFont="1" applyBorder="1" applyAlignment="1">
      <alignment horizontal="center" vertical="center"/>
    </xf>
    <xf numFmtId="0" fontId="3" fillId="0" borderId="83" xfId="0" applyFont="1" applyBorder="1">
      <alignment vertical="center"/>
    </xf>
    <xf numFmtId="0" fontId="3" fillId="0" borderId="112" xfId="0" applyFont="1" applyBorder="1">
      <alignment vertical="center"/>
    </xf>
    <xf numFmtId="0" fontId="3" fillId="0" borderId="113" xfId="0" applyFont="1" applyBorder="1" applyAlignment="1">
      <alignment horizontal="center" vertical="center"/>
    </xf>
    <xf numFmtId="0" fontId="3" fillId="0" borderId="114" xfId="0" applyFont="1" applyBorder="1">
      <alignment vertical="center"/>
    </xf>
    <xf numFmtId="0" fontId="3" fillId="0" borderId="67"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15" xfId="0" applyFont="1" applyFill="1" applyBorder="1" applyAlignment="1">
      <alignment horizontal="center" vertical="center"/>
    </xf>
    <xf numFmtId="0" fontId="13" fillId="0" borderId="30" xfId="1" applyFont="1" applyFill="1" applyBorder="1" applyAlignment="1">
      <alignment horizontal="center" shrinkToFit="1"/>
    </xf>
    <xf numFmtId="0" fontId="13" fillId="0" borderId="67" xfId="1" applyFont="1" applyFill="1" applyBorder="1" applyAlignment="1">
      <alignment horizontal="center" shrinkToFit="1"/>
    </xf>
    <xf numFmtId="0" fontId="13" fillId="0" borderId="74" xfId="1" applyFont="1" applyFill="1" applyBorder="1" applyAlignment="1">
      <alignment horizontal="center" shrinkToFit="1"/>
    </xf>
    <xf numFmtId="184" fontId="13" fillId="0" borderId="30" xfId="1" applyNumberFormat="1" applyFont="1" applyFill="1" applyBorder="1" applyAlignment="1">
      <alignment horizontal="center" shrinkToFit="1"/>
    </xf>
    <xf numFmtId="184" fontId="13" fillId="0" borderId="67" xfId="1" applyNumberFormat="1" applyFont="1" applyFill="1" applyBorder="1" applyAlignment="1">
      <alignment horizontal="center" shrinkToFit="1"/>
    </xf>
    <xf numFmtId="184" fontId="13" fillId="0" borderId="74" xfId="1" applyNumberFormat="1" applyFont="1" applyFill="1" applyBorder="1" applyAlignment="1">
      <alignment horizontal="center" shrinkToFit="1"/>
    </xf>
    <xf numFmtId="0" fontId="13" fillId="0" borderId="28" xfId="1" applyFont="1" applyFill="1" applyBorder="1" applyAlignment="1">
      <alignment horizontal="center" shrinkToFit="1"/>
    </xf>
    <xf numFmtId="0" fontId="13" fillId="0" borderId="25" xfId="1" applyFont="1" applyFill="1" applyBorder="1" applyAlignment="1">
      <alignment horizontal="center" shrinkToFit="1"/>
    </xf>
    <xf numFmtId="0" fontId="13" fillId="0" borderId="56" xfId="1" applyFont="1" applyFill="1" applyBorder="1" applyAlignment="1">
      <alignment horizontal="center" shrinkToFit="1"/>
    </xf>
    <xf numFmtId="0" fontId="14" fillId="0" borderId="28" xfId="1" applyFont="1" applyFill="1" applyBorder="1" applyAlignment="1">
      <alignment horizontal="center" shrinkToFit="1"/>
    </xf>
    <xf numFmtId="0" fontId="14" fillId="0" borderId="25" xfId="1" applyFont="1" applyFill="1" applyBorder="1" applyAlignment="1">
      <alignment horizontal="center" shrinkToFit="1"/>
    </xf>
    <xf numFmtId="0" fontId="14" fillId="0" borderId="56" xfId="1" applyFont="1" applyFill="1" applyBorder="1" applyAlignment="1">
      <alignment horizontal="center" shrinkToFit="1"/>
    </xf>
    <xf numFmtId="0" fontId="14" fillId="0" borderId="81" xfId="1" applyFont="1" applyFill="1" applyBorder="1" applyAlignment="1">
      <alignment horizontal="center" shrinkToFit="1"/>
    </xf>
    <xf numFmtId="0" fontId="14" fillId="0" borderId="70" xfId="1" applyFont="1" applyFill="1" applyBorder="1" applyAlignment="1">
      <alignment horizontal="center" shrinkToFit="1"/>
    </xf>
    <xf numFmtId="0" fontId="14" fillId="0" borderId="77" xfId="1" applyFont="1" applyFill="1" applyBorder="1" applyAlignment="1">
      <alignment horizontal="center" shrinkToFit="1"/>
    </xf>
    <xf numFmtId="49" fontId="3" fillId="0" borderId="0" xfId="0" applyNumberFormat="1" applyFont="1">
      <alignment vertical="center"/>
    </xf>
    <xf numFmtId="49" fontId="5" fillId="0" borderId="0" xfId="0" applyNumberFormat="1" applyFont="1" applyAlignment="1">
      <alignment horizontal="center" vertical="center"/>
    </xf>
    <xf numFmtId="0" fontId="3" fillId="0" borderId="0" xfId="0" applyFont="1" applyAlignment="1">
      <alignment vertical="top" wrapText="1"/>
    </xf>
    <xf numFmtId="0" fontId="8" fillId="0" borderId="0" xfId="0" applyFont="1" applyAlignment="1">
      <alignment vertical="center"/>
    </xf>
    <xf numFmtId="0" fontId="3" fillId="0" borderId="85" xfId="0" applyFont="1" applyBorder="1" applyAlignment="1">
      <alignment horizontal="center" vertical="center"/>
    </xf>
    <xf numFmtId="0" fontId="3" fillId="0" borderId="31" xfId="0" applyFont="1" applyBorder="1" applyAlignment="1">
      <alignment horizontal="right" vertical="center"/>
    </xf>
    <xf numFmtId="0" fontId="3" fillId="0" borderId="29" xfId="0" applyFont="1" applyBorder="1" applyAlignment="1">
      <alignment horizontal="right" vertical="center"/>
    </xf>
    <xf numFmtId="0" fontId="3" fillId="0" borderId="65" xfId="0" applyFont="1" applyBorder="1" applyAlignment="1">
      <alignment horizontal="right" vertical="center"/>
    </xf>
    <xf numFmtId="0" fontId="3" fillId="0" borderId="69" xfId="0" applyFont="1" applyBorder="1" applyAlignment="1">
      <alignment horizontal="right" vertical="center"/>
    </xf>
    <xf numFmtId="0" fontId="3" fillId="5" borderId="0" xfId="0" applyFont="1" applyFill="1" applyAlignment="1">
      <alignment horizontal="right" vertical="center"/>
    </xf>
    <xf numFmtId="0" fontId="3" fillId="5" borderId="0" xfId="0" applyFont="1" applyFill="1">
      <alignment vertical="center"/>
    </xf>
    <xf numFmtId="0" fontId="3" fillId="5" borderId="38" xfId="0" applyFont="1" applyFill="1" applyBorder="1">
      <alignment vertical="center"/>
    </xf>
    <xf numFmtId="0" fontId="3" fillId="0" borderId="0" xfId="0" applyFont="1" applyAlignment="1">
      <alignment vertical="center" shrinkToFit="1"/>
    </xf>
    <xf numFmtId="0" fontId="3" fillId="0" borderId="29" xfId="0" applyFont="1" applyFill="1" applyBorder="1" applyAlignment="1">
      <alignment vertical="top"/>
    </xf>
    <xf numFmtId="0" fontId="3" fillId="0" borderId="0" xfId="0" applyFont="1" applyFill="1" applyBorder="1" applyAlignment="1">
      <alignment vertical="top"/>
    </xf>
    <xf numFmtId="0" fontId="3" fillId="0" borderId="31" xfId="0" applyFont="1" applyFill="1" applyBorder="1" applyAlignment="1">
      <alignment vertical="top"/>
    </xf>
    <xf numFmtId="0" fontId="3" fillId="0" borderId="38" xfId="0" applyFont="1" applyFill="1" applyBorder="1" applyAlignment="1">
      <alignment vertical="top"/>
    </xf>
    <xf numFmtId="0" fontId="3" fillId="0" borderId="0" xfId="0" applyFont="1" applyFill="1" applyBorder="1" applyAlignment="1">
      <alignment horizontal="center" vertical="top"/>
    </xf>
    <xf numFmtId="0" fontId="3" fillId="0" borderId="0" xfId="0" applyFont="1" applyAlignment="1">
      <alignment horizontal="center" vertical="center"/>
    </xf>
    <xf numFmtId="0" fontId="3" fillId="0" borderId="0" xfId="0" applyFont="1" applyFill="1" applyBorder="1" applyAlignment="1">
      <alignment horizontal="right" vertical="top"/>
    </xf>
    <xf numFmtId="0" fontId="3" fillId="5" borderId="40" xfId="0" applyFont="1" applyFill="1" applyBorder="1" applyAlignment="1">
      <alignment horizontal="right" vertical="center"/>
    </xf>
    <xf numFmtId="197" fontId="3" fillId="5" borderId="25" xfId="0" applyNumberFormat="1" applyFont="1" applyFill="1" applyBorder="1" applyAlignment="1">
      <alignment vertical="center" shrinkToFit="1"/>
    </xf>
    <xf numFmtId="197" fontId="3" fillId="5" borderId="24" xfId="0" applyNumberFormat="1" applyFont="1" applyFill="1" applyBorder="1" applyAlignment="1">
      <alignment vertical="center" shrinkToFit="1"/>
    </xf>
    <xf numFmtId="197" fontId="3" fillId="0" borderId="100" xfId="0" applyNumberFormat="1" applyFont="1" applyFill="1" applyBorder="1" applyAlignment="1">
      <alignment vertical="center" shrinkToFit="1"/>
    </xf>
    <xf numFmtId="197" fontId="3" fillId="5" borderId="36" xfId="0" applyNumberFormat="1" applyFont="1" applyFill="1" applyBorder="1" applyAlignment="1">
      <alignment vertical="center" shrinkToFit="1"/>
    </xf>
    <xf numFmtId="197" fontId="3" fillId="5" borderId="115" xfId="0" applyNumberFormat="1" applyFont="1" applyFill="1" applyBorder="1" applyAlignment="1">
      <alignment vertical="center" shrinkToFit="1"/>
    </xf>
    <xf numFmtId="197" fontId="3" fillId="0" borderId="70" xfId="0" applyNumberFormat="1" applyFont="1" applyFill="1" applyBorder="1" applyAlignment="1">
      <alignment vertical="center" shrinkToFit="1"/>
    </xf>
    <xf numFmtId="197" fontId="3" fillId="0" borderId="105" xfId="0" applyNumberFormat="1" applyFont="1" applyFill="1" applyBorder="1" applyAlignment="1">
      <alignment vertical="center" shrinkToFit="1"/>
    </xf>
    <xf numFmtId="197" fontId="3" fillId="0" borderId="95" xfId="0" applyNumberFormat="1" applyFont="1" applyBorder="1" applyAlignment="1">
      <alignment vertical="center" shrinkToFit="1"/>
    </xf>
    <xf numFmtId="0" fontId="3" fillId="0" borderId="77" xfId="0" applyFont="1" applyBorder="1" applyAlignment="1">
      <alignment vertical="center" shrinkToFit="1"/>
    </xf>
    <xf numFmtId="187" fontId="3" fillId="5" borderId="24" xfId="0" applyNumberFormat="1" applyFont="1" applyFill="1" applyBorder="1" applyAlignment="1">
      <alignment horizontal="right" vertical="center" shrinkToFit="1"/>
    </xf>
    <xf numFmtId="185" fontId="3" fillId="5" borderId="38" xfId="0" applyNumberFormat="1" applyFont="1" applyFill="1" applyBorder="1" applyAlignment="1">
      <alignment horizontal="center" vertical="center" shrinkToFit="1"/>
    </xf>
    <xf numFmtId="185" fontId="3" fillId="5" borderId="62" xfId="0" applyNumberFormat="1" applyFont="1" applyFill="1" applyBorder="1" applyAlignment="1">
      <alignment horizontal="center" vertical="center" shrinkToFit="1"/>
    </xf>
    <xf numFmtId="185" fontId="3" fillId="0" borderId="62" xfId="0" applyNumberFormat="1" applyFont="1" applyFill="1" applyBorder="1" applyAlignment="1">
      <alignment horizontal="center" vertical="center" shrinkToFit="1"/>
    </xf>
    <xf numFmtId="185" fontId="3" fillId="0" borderId="38" xfId="0" applyNumberFormat="1" applyFont="1" applyFill="1" applyBorder="1" applyAlignment="1">
      <alignment horizontal="center" vertical="center" shrinkToFit="1"/>
    </xf>
    <xf numFmtId="9" fontId="3" fillId="0" borderId="0" xfId="0" applyNumberFormat="1" applyFont="1" applyFill="1" applyBorder="1" applyAlignment="1">
      <alignment vertical="center" shrinkToFit="1"/>
    </xf>
    <xf numFmtId="177" fontId="3" fillId="0" borderId="0" xfId="0" applyNumberFormat="1" applyFont="1" applyBorder="1" applyAlignment="1">
      <alignment horizontal="right" vertical="center" shrinkToFit="1"/>
    </xf>
    <xf numFmtId="0" fontId="3" fillId="0" borderId="82"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right" vertical="top"/>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center" vertical="center"/>
    </xf>
    <xf numFmtId="0" fontId="3" fillId="0" borderId="61" xfId="0" applyFont="1" applyBorder="1" applyAlignment="1">
      <alignment horizontal="center"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38" xfId="0" applyFont="1" applyBorder="1">
      <alignment vertical="center"/>
    </xf>
    <xf numFmtId="0" fontId="3" fillId="0" borderId="0" xfId="0" applyFont="1" applyBorder="1" applyAlignment="1">
      <alignment horizontal="left" vertical="center"/>
    </xf>
    <xf numFmtId="0" fontId="3" fillId="0" borderId="25" xfId="0" applyFont="1" applyBorder="1" applyAlignment="1">
      <alignment horizontal="center" vertical="center"/>
    </xf>
    <xf numFmtId="0" fontId="3" fillId="0" borderId="0" xfId="0" applyFont="1">
      <alignment vertical="center"/>
    </xf>
    <xf numFmtId="0" fontId="3" fillId="0" borderId="95" xfId="0" applyFont="1" applyBorder="1" applyAlignment="1">
      <alignment horizontal="center" vertical="center"/>
    </xf>
    <xf numFmtId="0" fontId="3" fillId="0" borderId="11" xfId="0" applyFont="1" applyBorder="1" applyAlignment="1">
      <alignment horizontal="center" vertical="center"/>
    </xf>
    <xf numFmtId="0" fontId="3" fillId="0" borderId="109" xfId="0" applyFont="1" applyBorder="1" applyAlignment="1">
      <alignment horizontal="center" vertical="center"/>
    </xf>
    <xf numFmtId="0" fontId="3" fillId="0" borderId="123" xfId="0" applyFont="1" applyBorder="1">
      <alignment vertical="center"/>
    </xf>
    <xf numFmtId="0" fontId="3" fillId="0" borderId="119" xfId="0" applyFont="1" applyBorder="1" applyAlignment="1">
      <alignment horizontal="center" vertical="center"/>
    </xf>
    <xf numFmtId="0" fontId="3" fillId="0" borderId="124" xfId="0" applyFont="1" applyBorder="1" applyAlignment="1">
      <alignment horizontal="center" vertical="center"/>
    </xf>
    <xf numFmtId="0" fontId="3" fillId="0" borderId="125" xfId="0" applyFont="1" applyBorder="1" applyAlignment="1">
      <alignment horizontal="center" vertical="center"/>
    </xf>
    <xf numFmtId="0" fontId="3" fillId="0" borderId="126" xfId="0" applyFont="1" applyBorder="1" applyAlignment="1">
      <alignment horizontal="center" vertical="center"/>
    </xf>
    <xf numFmtId="0" fontId="3" fillId="0" borderId="127" xfId="0" applyFont="1" applyBorder="1" applyAlignment="1">
      <alignment horizontal="center" vertical="center"/>
    </xf>
    <xf numFmtId="0" fontId="3" fillId="0" borderId="128" xfId="0" applyFont="1" applyBorder="1" applyAlignment="1">
      <alignment horizontal="center" vertical="center"/>
    </xf>
    <xf numFmtId="0" fontId="3" fillId="0" borderId="129" xfId="0" applyFont="1" applyBorder="1" applyAlignment="1">
      <alignment horizontal="center" vertical="center"/>
    </xf>
    <xf numFmtId="0" fontId="3" fillId="0" borderId="112" xfId="0" applyFont="1" applyBorder="1" applyAlignment="1">
      <alignment horizontal="center" vertical="center"/>
    </xf>
    <xf numFmtId="0" fontId="3" fillId="0" borderId="132" xfId="0" applyFont="1" applyBorder="1">
      <alignment vertical="center"/>
    </xf>
    <xf numFmtId="0" fontId="3" fillId="0" borderId="133" xfId="0" applyFont="1" applyBorder="1" applyAlignment="1">
      <alignment horizontal="center" vertical="center"/>
    </xf>
    <xf numFmtId="0" fontId="3" fillId="0" borderId="135" xfId="0" applyFont="1" applyBorder="1" applyAlignment="1">
      <alignment horizontal="center" vertical="center"/>
    </xf>
    <xf numFmtId="0" fontId="3" fillId="0" borderId="136" xfId="0" applyFont="1" applyBorder="1" applyAlignment="1">
      <alignment horizontal="center" vertical="center"/>
    </xf>
    <xf numFmtId="0" fontId="3" fillId="0" borderId="137" xfId="0" applyFont="1" applyBorder="1" applyAlignment="1">
      <alignment horizontal="center" vertical="center"/>
    </xf>
    <xf numFmtId="0" fontId="5" fillId="0" borderId="130" xfId="0" applyFont="1" applyBorder="1" applyAlignment="1">
      <alignment horizontal="center" vertic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5" fillId="0" borderId="119" xfId="0" applyFont="1" applyBorder="1" applyAlignment="1">
      <alignment horizontal="center" vertical="center"/>
    </xf>
    <xf numFmtId="0" fontId="5" fillId="0" borderId="140" xfId="0" applyFont="1" applyBorder="1" applyAlignment="1">
      <alignment horizontal="center" vertical="center"/>
    </xf>
    <xf numFmtId="197" fontId="19" fillId="5" borderId="141" xfId="2" applyNumberFormat="1" applyFont="1" applyFill="1" applyBorder="1" applyAlignment="1" applyProtection="1">
      <alignment horizontal="right" vertical="center"/>
      <protection locked="0"/>
    </xf>
    <xf numFmtId="197" fontId="19" fillId="5" borderId="142" xfId="2" applyNumberFormat="1" applyFont="1" applyFill="1" applyBorder="1" applyAlignment="1" applyProtection="1">
      <alignment horizontal="right" vertical="center"/>
      <protection locked="0"/>
    </xf>
    <xf numFmtId="197" fontId="19" fillId="7" borderId="67" xfId="2" applyNumberFormat="1" applyFont="1" applyFill="1" applyBorder="1" applyAlignment="1" applyProtection="1">
      <alignment horizontal="right" vertical="center"/>
      <protection locked="0"/>
    </xf>
    <xf numFmtId="197" fontId="19" fillId="7" borderId="143" xfId="2" applyNumberFormat="1" applyFont="1" applyFill="1" applyBorder="1" applyAlignment="1" applyProtection="1">
      <alignment horizontal="right" vertical="center"/>
      <protection locked="0"/>
    </xf>
    <xf numFmtId="197" fontId="19" fillId="8" borderId="127" xfId="2" applyNumberFormat="1" applyFont="1" applyFill="1" applyBorder="1" applyAlignment="1" applyProtection="1">
      <alignment horizontal="right" vertical="center"/>
      <protection locked="0"/>
    </xf>
    <xf numFmtId="197" fontId="19" fillId="5" borderId="97" xfId="2" applyNumberFormat="1" applyFont="1" applyFill="1" applyBorder="1" applyAlignment="1" applyProtection="1">
      <alignment horizontal="right" vertical="center"/>
      <protection locked="0"/>
    </xf>
    <xf numFmtId="197" fontId="19" fillId="5" borderId="100" xfId="2" applyNumberFormat="1" applyFont="1" applyFill="1" applyBorder="1" applyAlignment="1" applyProtection="1">
      <alignment horizontal="right" vertical="center"/>
      <protection locked="0"/>
    </xf>
    <xf numFmtId="197" fontId="19" fillId="7" borderId="24" xfId="2" applyNumberFormat="1" applyFont="1" applyFill="1" applyBorder="1" applyAlignment="1" applyProtection="1">
      <alignment horizontal="right" vertical="center"/>
      <protection locked="0"/>
    </xf>
    <xf numFmtId="197" fontId="19" fillId="7" borderId="117" xfId="2" applyNumberFormat="1" applyFont="1" applyFill="1" applyBorder="1" applyAlignment="1" applyProtection="1">
      <alignment horizontal="right" vertical="center"/>
      <protection locked="0"/>
    </xf>
    <xf numFmtId="197" fontId="19" fillId="8" borderId="125" xfId="2" applyNumberFormat="1" applyFont="1" applyFill="1" applyBorder="1" applyAlignment="1" applyProtection="1">
      <alignment horizontal="right" vertical="center"/>
      <protection locked="0"/>
    </xf>
    <xf numFmtId="197" fontId="19" fillId="0" borderId="97" xfId="2" applyNumberFormat="1" applyFont="1" applyFill="1" applyBorder="1" applyAlignment="1" applyProtection="1">
      <alignment horizontal="right" vertical="center"/>
    </xf>
    <xf numFmtId="197" fontId="19" fillId="0" borderId="100" xfId="2" applyNumberFormat="1" applyFont="1" applyFill="1" applyBorder="1" applyAlignment="1" applyProtection="1">
      <alignment horizontal="right" vertical="center"/>
    </xf>
    <xf numFmtId="197" fontId="19" fillId="0" borderId="100" xfId="2" applyNumberFormat="1" applyFont="1" applyFill="1" applyBorder="1" applyAlignment="1" applyProtection="1">
      <alignment horizontal="right" vertical="center"/>
      <protection locked="0"/>
    </xf>
    <xf numFmtId="197" fontId="19" fillId="0" borderId="117" xfId="2" applyNumberFormat="1" applyFont="1" applyFill="1" applyBorder="1" applyAlignment="1" applyProtection="1">
      <alignment horizontal="right" vertical="center"/>
    </xf>
    <xf numFmtId="197" fontId="19" fillId="0" borderId="126" xfId="2" applyNumberFormat="1" applyFont="1" applyFill="1" applyBorder="1" applyAlignment="1" applyProtection="1">
      <alignment horizontal="right" vertical="center"/>
    </xf>
    <xf numFmtId="197" fontId="19" fillId="5" borderId="41" xfId="2" applyNumberFormat="1" applyFont="1" applyFill="1" applyBorder="1" applyAlignment="1" applyProtection="1">
      <alignment horizontal="right" vertical="center"/>
      <protection locked="0"/>
    </xf>
    <xf numFmtId="197" fontId="19" fillId="5" borderId="82" xfId="2" applyNumberFormat="1" applyFont="1" applyFill="1" applyBorder="1" applyAlignment="1" applyProtection="1">
      <alignment horizontal="right" vertical="center"/>
      <protection locked="0"/>
    </xf>
    <xf numFmtId="197" fontId="19" fillId="9" borderId="82" xfId="2" applyNumberFormat="1" applyFont="1" applyFill="1" applyBorder="1" applyAlignment="1" applyProtection="1">
      <alignment horizontal="center" vertical="center"/>
      <protection locked="0"/>
    </xf>
    <xf numFmtId="197" fontId="19" fillId="9" borderId="39" xfId="2" applyNumberFormat="1" applyFont="1" applyFill="1" applyBorder="1" applyAlignment="1" applyProtection="1">
      <alignment horizontal="center" vertical="center"/>
      <protection locked="0"/>
    </xf>
    <xf numFmtId="197" fontId="19" fillId="9" borderId="144" xfId="2" applyNumberFormat="1" applyFont="1" applyFill="1" applyBorder="1" applyAlignment="1" applyProtection="1">
      <alignment horizontal="center" vertical="center"/>
      <protection locked="0"/>
    </xf>
    <xf numFmtId="197" fontId="19" fillId="5" borderId="83" xfId="2" applyNumberFormat="1" applyFont="1" applyFill="1" applyBorder="1" applyAlignment="1" applyProtection="1">
      <alignment horizontal="right" vertical="center"/>
      <protection locked="0"/>
    </xf>
    <xf numFmtId="197" fontId="19" fillId="5" borderId="36" xfId="2" applyNumberFormat="1" applyFont="1" applyFill="1" applyBorder="1" applyAlignment="1" applyProtection="1">
      <alignment horizontal="right" vertical="center"/>
      <protection locked="0"/>
    </xf>
    <xf numFmtId="197" fontId="19" fillId="9" borderId="36" xfId="2" applyNumberFormat="1" applyFont="1" applyFill="1" applyBorder="1" applyAlignment="1" applyProtection="1">
      <alignment horizontal="center" vertical="center"/>
      <protection locked="0"/>
    </xf>
    <xf numFmtId="197" fontId="19" fillId="9" borderId="84" xfId="2" applyNumberFormat="1" applyFont="1" applyFill="1" applyBorder="1" applyAlignment="1" applyProtection="1">
      <alignment horizontal="center" vertical="center"/>
      <protection locked="0"/>
    </xf>
    <xf numFmtId="197" fontId="19" fillId="9" borderId="128" xfId="2" applyNumberFormat="1" applyFont="1" applyFill="1" applyBorder="1" applyAlignment="1" applyProtection="1">
      <alignment horizontal="center" vertical="center"/>
      <protection locked="0"/>
    </xf>
    <xf numFmtId="197" fontId="19" fillId="5" borderId="47" xfId="2" applyNumberFormat="1" applyFont="1" applyFill="1" applyBorder="1" applyAlignment="1" applyProtection="1">
      <alignment horizontal="right" vertical="center"/>
      <protection locked="0"/>
    </xf>
    <xf numFmtId="197" fontId="19" fillId="5" borderId="63" xfId="2" applyNumberFormat="1" applyFont="1" applyFill="1" applyBorder="1" applyAlignment="1" applyProtection="1">
      <alignment horizontal="right" vertical="center"/>
      <protection locked="0"/>
    </xf>
    <xf numFmtId="197" fontId="19" fillId="9" borderId="63" xfId="2" applyNumberFormat="1" applyFont="1" applyFill="1" applyBorder="1" applyAlignment="1" applyProtection="1">
      <alignment horizontal="center" vertical="center"/>
      <protection locked="0"/>
    </xf>
    <xf numFmtId="197" fontId="19" fillId="9" borderId="64" xfId="2" applyNumberFormat="1" applyFont="1" applyFill="1" applyBorder="1" applyAlignment="1" applyProtection="1">
      <alignment horizontal="center" vertical="center"/>
      <protection locked="0"/>
    </xf>
    <xf numFmtId="197" fontId="19" fillId="9" borderId="145" xfId="2" applyNumberFormat="1" applyFont="1" applyFill="1" applyBorder="1" applyAlignment="1" applyProtection="1">
      <alignment horizontal="center" vertical="center"/>
      <protection locked="0"/>
    </xf>
    <xf numFmtId="197" fontId="19" fillId="5" borderId="33" xfId="2" applyNumberFormat="1" applyFont="1" applyFill="1" applyBorder="1" applyAlignment="1" applyProtection="1">
      <alignment horizontal="right" vertical="center"/>
      <protection locked="0"/>
    </xf>
    <xf numFmtId="197" fontId="19" fillId="5" borderId="24" xfId="2" applyNumberFormat="1" applyFont="1" applyFill="1" applyBorder="1" applyAlignment="1" applyProtection="1">
      <alignment horizontal="right" vertical="center"/>
      <protection locked="0"/>
    </xf>
    <xf numFmtId="197" fontId="19" fillId="7" borderId="32" xfId="2" applyNumberFormat="1" applyFont="1" applyFill="1" applyBorder="1" applyAlignment="1" applyProtection="1">
      <alignment horizontal="right" vertical="center"/>
      <protection locked="0"/>
    </xf>
    <xf numFmtId="197" fontId="19" fillId="5" borderId="114" xfId="2" applyNumberFormat="1" applyFont="1" applyFill="1" applyBorder="1" applyAlignment="1" applyProtection="1">
      <alignment horizontal="right" vertical="center"/>
      <protection locked="0"/>
    </xf>
    <xf numFmtId="197" fontId="19" fillId="5" borderId="115" xfId="2" applyNumberFormat="1" applyFont="1" applyFill="1" applyBorder="1" applyAlignment="1" applyProtection="1">
      <alignment horizontal="right" vertical="center"/>
      <protection locked="0"/>
    </xf>
    <xf numFmtId="197" fontId="19" fillId="9" borderId="115" xfId="2" applyNumberFormat="1" applyFont="1" applyFill="1" applyBorder="1" applyAlignment="1" applyProtection="1">
      <alignment horizontal="center" vertical="center"/>
      <protection locked="0"/>
    </xf>
    <xf numFmtId="197" fontId="19" fillId="9" borderId="118" xfId="2" applyNumberFormat="1" applyFont="1" applyFill="1" applyBorder="1" applyAlignment="1" applyProtection="1">
      <alignment horizontal="center" vertical="center"/>
      <protection locked="0"/>
    </xf>
    <xf numFmtId="197" fontId="19" fillId="9" borderId="136" xfId="2" applyNumberFormat="1" applyFont="1" applyFill="1" applyBorder="1" applyAlignment="1" applyProtection="1">
      <alignment horizontal="center" vertical="center"/>
      <protection locked="0"/>
    </xf>
    <xf numFmtId="197" fontId="19" fillId="5" borderId="29" xfId="2" applyNumberFormat="1" applyFont="1" applyFill="1" applyBorder="1" applyAlignment="1" applyProtection="1">
      <alignment horizontal="right" vertical="center"/>
      <protection locked="0"/>
    </xf>
    <xf numFmtId="197" fontId="19" fillId="5" borderId="25" xfId="2" applyNumberFormat="1" applyFont="1" applyFill="1" applyBorder="1" applyAlignment="1" applyProtection="1">
      <alignment horizontal="right" vertical="center"/>
      <protection locked="0"/>
    </xf>
    <xf numFmtId="197" fontId="19" fillId="9" borderId="25" xfId="2" applyNumberFormat="1" applyFont="1" applyFill="1" applyBorder="1" applyAlignment="1" applyProtection="1">
      <alignment horizontal="center" vertical="center"/>
      <protection locked="0"/>
    </xf>
    <xf numFmtId="197" fontId="19" fillId="9" borderId="28" xfId="2" applyNumberFormat="1" applyFont="1" applyFill="1" applyBorder="1" applyAlignment="1" applyProtection="1">
      <alignment horizontal="center" vertical="center"/>
      <protection locked="0"/>
    </xf>
    <xf numFmtId="197" fontId="19" fillId="9" borderId="124" xfId="2" applyNumberFormat="1" applyFont="1" applyFill="1" applyBorder="1" applyAlignment="1" applyProtection="1">
      <alignment horizontal="center" vertical="center"/>
      <protection locked="0"/>
    </xf>
    <xf numFmtId="197" fontId="19" fillId="5" borderId="27" xfId="2" applyNumberFormat="1" applyFont="1" applyFill="1" applyBorder="1" applyAlignment="1" applyProtection="1">
      <alignment horizontal="right" vertical="center"/>
      <protection locked="0"/>
    </xf>
    <xf numFmtId="197" fontId="19" fillId="5" borderId="61" xfId="2" applyNumberFormat="1" applyFont="1" applyFill="1" applyBorder="1" applyAlignment="1" applyProtection="1">
      <alignment horizontal="right" vertical="center"/>
      <protection locked="0"/>
    </xf>
    <xf numFmtId="197" fontId="19" fillId="7" borderId="61" xfId="2" applyNumberFormat="1" applyFont="1" applyFill="1" applyBorder="1" applyAlignment="1" applyProtection="1">
      <alignment horizontal="right" vertical="center"/>
      <protection locked="0"/>
    </xf>
    <xf numFmtId="197" fontId="19" fillId="7" borderId="26" xfId="2" applyNumberFormat="1" applyFont="1" applyFill="1" applyBorder="1" applyAlignment="1" applyProtection="1">
      <alignment horizontal="right" vertical="center"/>
      <protection locked="0"/>
    </xf>
    <xf numFmtId="197" fontId="19" fillId="8" borderId="137" xfId="2" applyNumberFormat="1" applyFont="1" applyFill="1" applyBorder="1" applyAlignment="1" applyProtection="1">
      <alignment horizontal="right" vertical="center"/>
      <protection locked="0"/>
    </xf>
    <xf numFmtId="197" fontId="19" fillId="10" borderId="94" xfId="2" applyNumberFormat="1" applyFont="1" applyFill="1" applyBorder="1" applyAlignment="1" applyProtection="1">
      <alignment horizontal="right" vertical="center"/>
    </xf>
    <xf numFmtId="197" fontId="19" fillId="9" borderId="95" xfId="2" applyNumberFormat="1" applyFont="1" applyFill="1" applyBorder="1" applyAlignment="1" applyProtection="1">
      <alignment horizontal="center" vertical="center"/>
    </xf>
    <xf numFmtId="197" fontId="19" fillId="10" borderId="95" xfId="2" applyNumberFormat="1" applyFont="1" applyFill="1" applyBorder="1" applyAlignment="1" applyProtection="1">
      <alignment horizontal="right" vertical="center"/>
    </xf>
    <xf numFmtId="197" fontId="19" fillId="10" borderId="96" xfId="2" applyNumberFormat="1" applyFont="1" applyFill="1" applyBorder="1" applyAlignment="1" applyProtection="1">
      <alignment horizontal="right" vertical="center"/>
    </xf>
    <xf numFmtId="197" fontId="19" fillId="10" borderId="119" xfId="2" applyNumberFormat="1" applyFont="1" applyFill="1" applyBorder="1" applyAlignment="1" applyProtection="1">
      <alignment horizontal="right" vertical="center"/>
    </xf>
    <xf numFmtId="197" fontId="19" fillId="0" borderId="104" xfId="2" applyNumberFormat="1" applyFont="1" applyFill="1" applyBorder="1" applyAlignment="1" applyProtection="1">
      <alignment horizontal="right" vertical="center"/>
    </xf>
    <xf numFmtId="197" fontId="19" fillId="0" borderId="105" xfId="2" applyNumberFormat="1" applyFont="1" applyFill="1" applyBorder="1" applyAlignment="1" applyProtection="1">
      <alignment horizontal="right" vertical="center"/>
    </xf>
    <xf numFmtId="197" fontId="19" fillId="0" borderId="138" xfId="2" applyNumberFormat="1" applyFont="1" applyFill="1" applyBorder="1" applyAlignment="1" applyProtection="1">
      <alignment horizontal="right" vertical="center"/>
    </xf>
    <xf numFmtId="197" fontId="19" fillId="0" borderId="135" xfId="2" applyNumberFormat="1" applyFont="1" applyFill="1" applyBorder="1" applyAlignment="1" applyProtection="1">
      <alignment horizontal="right" vertical="center"/>
    </xf>
    <xf numFmtId="197" fontId="19" fillId="5" borderId="69" xfId="2" applyNumberFormat="1" applyFont="1" applyFill="1" applyBorder="1" applyAlignment="1" applyProtection="1">
      <alignment horizontal="right" vertical="center"/>
      <protection locked="0"/>
    </xf>
    <xf numFmtId="197" fontId="19" fillId="5" borderId="65" xfId="2" applyNumberFormat="1" applyFont="1" applyFill="1" applyBorder="1" applyAlignment="1" applyProtection="1">
      <alignment horizontal="right" vertical="center"/>
      <protection locked="0"/>
    </xf>
    <xf numFmtId="197" fontId="19" fillId="9" borderId="65" xfId="2" applyNumberFormat="1" applyFont="1" applyFill="1" applyBorder="1" applyAlignment="1" applyProtection="1">
      <alignment horizontal="center" vertical="center"/>
      <protection locked="0"/>
    </xf>
    <xf numFmtId="197" fontId="19" fillId="9" borderId="42" xfId="2" applyNumberFormat="1" applyFont="1" applyFill="1" applyBorder="1" applyAlignment="1" applyProtection="1">
      <alignment horizontal="center" vertical="center"/>
      <protection locked="0"/>
    </xf>
    <xf numFmtId="197" fontId="19" fillId="9" borderId="146" xfId="2" applyNumberFormat="1" applyFont="1" applyFill="1" applyBorder="1" applyAlignment="1" applyProtection="1">
      <alignment horizontal="center" vertical="center"/>
      <protection locked="0"/>
    </xf>
    <xf numFmtId="197" fontId="19" fillId="10" borderId="139" xfId="2" applyNumberFormat="1" applyFont="1" applyFill="1" applyBorder="1" applyAlignment="1" applyProtection="1">
      <alignment horizontal="right" vertical="center"/>
    </xf>
    <xf numFmtId="0" fontId="3" fillId="0" borderId="0" xfId="0" applyFont="1" applyBorder="1">
      <alignment vertical="center"/>
    </xf>
    <xf numFmtId="0" fontId="3" fillId="0" borderId="31" xfId="0" applyFont="1" applyBorder="1">
      <alignment vertical="center"/>
    </xf>
    <xf numFmtId="0" fontId="3" fillId="0" borderId="0" xfId="0" applyFont="1" applyAlignment="1">
      <alignment horizontal="right" vertical="center"/>
    </xf>
    <xf numFmtId="0" fontId="3" fillId="0" borderId="59" xfId="0" applyFont="1" applyBorder="1" applyAlignment="1">
      <alignment horizontal="center" vertical="center"/>
    </xf>
    <xf numFmtId="0" fontId="3" fillId="0" borderId="0" xfId="0" applyFont="1" applyBorder="1" applyAlignment="1">
      <alignment horizontal="center" vertical="center"/>
    </xf>
    <xf numFmtId="0" fontId="3" fillId="0" borderId="38" xfId="0" applyFont="1" applyBorder="1">
      <alignment vertical="center"/>
    </xf>
    <xf numFmtId="0" fontId="3" fillId="0" borderId="29" xfId="0" applyFont="1" applyBorder="1">
      <alignment vertical="center"/>
    </xf>
    <xf numFmtId="197" fontId="19" fillId="5" borderId="61" xfId="2" applyNumberFormat="1" applyFont="1" applyFill="1" applyBorder="1" applyAlignment="1" applyProtection="1">
      <alignment horizontal="right" vertical="center"/>
      <protection locked="0"/>
    </xf>
    <xf numFmtId="197" fontId="19" fillId="7" borderId="61" xfId="2" applyNumberFormat="1" applyFont="1" applyFill="1" applyBorder="1" applyAlignment="1" applyProtection="1">
      <alignment horizontal="right" vertical="center"/>
      <protection locked="0"/>
    </xf>
    <xf numFmtId="197" fontId="19" fillId="7" borderId="134" xfId="2" applyNumberFormat="1" applyFont="1" applyFill="1" applyBorder="1" applyAlignment="1" applyProtection="1">
      <alignment horizontal="right" vertical="center"/>
      <protection locked="0"/>
    </xf>
    <xf numFmtId="197" fontId="19" fillId="8" borderId="137" xfId="2" applyNumberFormat="1" applyFont="1" applyFill="1" applyBorder="1" applyAlignment="1" applyProtection="1">
      <alignment horizontal="right" vertical="center"/>
      <protection locked="0"/>
    </xf>
    <xf numFmtId="0" fontId="3" fillId="0" borderId="137" xfId="0" applyFont="1" applyBorder="1">
      <alignment vertical="center"/>
    </xf>
    <xf numFmtId="0" fontId="3" fillId="0" borderId="37" xfId="0" applyFont="1" applyBorder="1">
      <alignment vertical="center"/>
    </xf>
    <xf numFmtId="197" fontId="19" fillId="5" borderId="73" xfId="2" applyNumberFormat="1" applyFont="1" applyFill="1" applyBorder="1" applyAlignment="1" applyProtection="1">
      <alignment horizontal="right" vertical="center"/>
      <protection locked="0"/>
    </xf>
    <xf numFmtId="0" fontId="3" fillId="0" borderId="0" xfId="0" applyFont="1" applyAlignment="1">
      <alignment horizontal="left" vertical="center"/>
    </xf>
    <xf numFmtId="201" fontId="3" fillId="0" borderId="38" xfId="0" applyNumberFormat="1" applyFont="1" applyBorder="1">
      <alignment vertical="center"/>
    </xf>
    <xf numFmtId="202" fontId="3" fillId="0" borderId="38" xfId="0" applyNumberFormat="1" applyFont="1" applyBorder="1">
      <alignment vertical="center"/>
    </xf>
    <xf numFmtId="0" fontId="15" fillId="0" borderId="25" xfId="0" applyFont="1" applyBorder="1" applyAlignment="1">
      <alignment horizontal="center" vertical="center"/>
    </xf>
    <xf numFmtId="0" fontId="3" fillId="5" borderId="32" xfId="0" applyFont="1" applyFill="1" applyBorder="1">
      <alignment vertical="center"/>
    </xf>
    <xf numFmtId="204" fontId="3" fillId="0" borderId="0" xfId="0" applyNumberFormat="1" applyFont="1">
      <alignment vertical="center"/>
    </xf>
    <xf numFmtId="0" fontId="3" fillId="5" borderId="24" xfId="0" applyFont="1" applyFill="1" applyBorder="1" applyAlignment="1">
      <alignment horizontal="center" vertical="center" shrinkToFit="1"/>
    </xf>
    <xf numFmtId="203" fontId="3" fillId="5" borderId="24" xfId="0" applyNumberFormat="1" applyFont="1" applyFill="1" applyBorder="1" applyAlignment="1">
      <alignment horizontal="center" vertical="center" shrinkToFit="1"/>
    </xf>
    <xf numFmtId="56" fontId="3" fillId="5" borderId="72" xfId="0" applyNumberFormat="1" applyFont="1" applyFill="1" applyBorder="1" applyAlignment="1">
      <alignment horizontal="center" vertical="center" shrinkToFit="1"/>
    </xf>
    <xf numFmtId="185" fontId="3" fillId="0" borderId="0" xfId="0" applyNumberFormat="1" applyFont="1" applyFill="1" applyBorder="1" applyAlignment="1">
      <alignment horizontal="left" vertical="center"/>
    </xf>
    <xf numFmtId="185" fontId="3" fillId="0" borderId="0" xfId="0" applyNumberFormat="1" applyFont="1" applyFill="1" applyBorder="1" applyAlignment="1">
      <alignment horizontal="right" vertical="center"/>
    </xf>
    <xf numFmtId="185" fontId="3" fillId="0" borderId="24" xfId="0" applyNumberFormat="1" applyFont="1" applyFill="1" applyBorder="1" applyAlignment="1">
      <alignment horizontal="center" vertical="center"/>
    </xf>
    <xf numFmtId="185" fontId="3" fillId="5" borderId="24" xfId="0" applyNumberFormat="1"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38" xfId="0" applyFont="1" applyBorder="1">
      <alignment vertical="center"/>
    </xf>
    <xf numFmtId="0" fontId="3" fillId="0" borderId="62" xfId="0" applyFont="1" applyBorder="1" applyAlignment="1">
      <alignment horizontal="center" vertical="center"/>
    </xf>
    <xf numFmtId="0" fontId="3" fillId="0" borderId="0" xfId="0" applyFont="1">
      <alignment vertical="center"/>
    </xf>
    <xf numFmtId="0" fontId="5" fillId="0" borderId="0" xfId="0" applyFont="1">
      <alignment vertical="center"/>
    </xf>
    <xf numFmtId="49" fontId="3" fillId="0" borderId="26"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62" xfId="0" applyNumberFormat="1" applyFont="1" applyBorder="1">
      <alignment vertical="center"/>
    </xf>
    <xf numFmtId="49" fontId="3" fillId="0" borderId="37" xfId="0" applyNumberFormat="1" applyFont="1" applyBorder="1">
      <alignment vertical="center"/>
    </xf>
    <xf numFmtId="49" fontId="3" fillId="0" borderId="38" xfId="0" applyNumberFormat="1" applyFont="1" applyBorder="1">
      <alignment vertical="center"/>
    </xf>
    <xf numFmtId="0" fontId="3" fillId="0" borderId="55" xfId="0" applyFont="1" applyBorder="1" applyAlignment="1">
      <alignment horizontal="center" vertical="center"/>
    </xf>
    <xf numFmtId="206" fontId="3" fillId="0" borderId="77" xfId="0" applyNumberFormat="1" applyFont="1" applyBorder="1" applyAlignment="1">
      <alignment horizontal="center" vertical="center" shrinkToFit="1"/>
    </xf>
    <xf numFmtId="0" fontId="3" fillId="0" borderId="148" xfId="0" applyFont="1" applyBorder="1" applyAlignment="1">
      <alignment horizontal="center" vertical="center"/>
    </xf>
    <xf numFmtId="49" fontId="3" fillId="0" borderId="153" xfId="0" applyNumberFormat="1" applyFont="1" applyBorder="1" applyAlignment="1">
      <alignment horizontal="center" vertical="center"/>
    </xf>
    <xf numFmtId="49" fontId="3" fillId="0" borderId="59" xfId="0" applyNumberFormat="1" applyFont="1" applyBorder="1" applyAlignment="1">
      <alignment horizontal="center" vertical="center"/>
    </xf>
    <xf numFmtId="49" fontId="3" fillId="0" borderId="81" xfId="0" applyNumberFormat="1" applyFont="1" applyBorder="1" applyAlignment="1">
      <alignment horizontal="center" vertical="center"/>
    </xf>
    <xf numFmtId="0" fontId="3" fillId="0" borderId="14" xfId="0" applyFont="1" applyBorder="1" applyAlignment="1">
      <alignment horizontal="center" vertical="center"/>
    </xf>
    <xf numFmtId="0" fontId="3" fillId="5" borderId="155" xfId="0" applyFont="1" applyFill="1" applyBorder="1" applyAlignment="1">
      <alignment horizontal="center" vertical="center"/>
    </xf>
    <xf numFmtId="0" fontId="5" fillId="0" borderId="154" xfId="0" applyFont="1" applyBorder="1" applyAlignment="1">
      <alignment horizontal="center" vertical="center"/>
    </xf>
    <xf numFmtId="0" fontId="3" fillId="0" borderId="89" xfId="0" applyFont="1" applyBorder="1">
      <alignment vertical="center"/>
    </xf>
    <xf numFmtId="49" fontId="3" fillId="0" borderId="90" xfId="0" applyNumberFormat="1" applyFont="1" applyBorder="1">
      <alignment vertical="center"/>
    </xf>
    <xf numFmtId="0" fontId="3" fillId="0" borderId="87" xfId="0" applyFont="1" applyBorder="1">
      <alignment vertical="center"/>
    </xf>
    <xf numFmtId="0" fontId="3" fillId="5" borderId="57" xfId="0" applyFont="1" applyFill="1" applyBorder="1" applyAlignment="1">
      <alignment horizontal="center" vertical="center"/>
    </xf>
    <xf numFmtId="0" fontId="3" fillId="0" borderId="133" xfId="0" applyFont="1" applyBorder="1">
      <alignment vertical="center"/>
    </xf>
    <xf numFmtId="49" fontId="3" fillId="0" borderId="14" xfId="0" applyNumberFormat="1" applyFont="1" applyBorder="1" applyAlignment="1">
      <alignment horizontal="center" vertical="center"/>
    </xf>
    <xf numFmtId="0" fontId="3" fillId="0" borderId="78" xfId="0" applyFont="1" applyBorder="1">
      <alignment vertical="center"/>
    </xf>
    <xf numFmtId="49" fontId="5" fillId="0" borderId="87" xfId="0" applyNumberFormat="1" applyFont="1" applyBorder="1" applyAlignment="1">
      <alignment horizontal="center" vertical="center"/>
    </xf>
    <xf numFmtId="0" fontId="3" fillId="0" borderId="57" xfId="0" applyFont="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Border="1">
      <alignment vertical="center"/>
    </xf>
    <xf numFmtId="0" fontId="3" fillId="0" borderId="31" xfId="0" applyFont="1" applyBorder="1">
      <alignment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lignment vertical="center"/>
    </xf>
    <xf numFmtId="56" fontId="3" fillId="0" borderId="0" xfId="0" applyNumberFormat="1" applyFont="1">
      <alignment vertical="center"/>
    </xf>
    <xf numFmtId="56" fontId="3" fillId="0" borderId="0" xfId="0" applyNumberFormat="1" applyFont="1" applyAlignment="1">
      <alignment horizontal="right" vertical="center"/>
    </xf>
    <xf numFmtId="0" fontId="3" fillId="0" borderId="38" xfId="0" applyFont="1" applyBorder="1" applyAlignment="1">
      <alignment horizontal="left" vertical="center"/>
    </xf>
    <xf numFmtId="197" fontId="3" fillId="0" borderId="24" xfId="0" applyNumberFormat="1" applyFont="1" applyBorder="1" applyAlignment="1">
      <alignment vertical="center" shrinkToFit="1"/>
    </xf>
    <xf numFmtId="197" fontId="3" fillId="0" borderId="24" xfId="0" applyNumberFormat="1" applyFont="1" applyBorder="1" applyAlignment="1">
      <alignment horizontal="right" vertical="center" shrinkToFit="1"/>
    </xf>
    <xf numFmtId="0" fontId="3" fillId="5" borderId="32" xfId="0" applyFont="1" applyFill="1" applyBorder="1" applyAlignment="1">
      <alignment horizontal="center" vertical="center" shrinkToFit="1"/>
    </xf>
    <xf numFmtId="197" fontId="3" fillId="5" borderId="24" xfId="0" applyNumberFormat="1" applyFont="1" applyFill="1" applyBorder="1" applyAlignment="1">
      <alignment horizontal="right" vertical="center" shrinkToFit="1"/>
    </xf>
    <xf numFmtId="0" fontId="3" fillId="5" borderId="38" xfId="0" applyFont="1" applyFill="1" applyBorder="1" applyAlignment="1">
      <alignment horizontal="center" vertical="center"/>
    </xf>
    <xf numFmtId="207" fontId="3" fillId="0" borderId="33" xfId="0" applyNumberFormat="1" applyFont="1" applyBorder="1" applyAlignment="1">
      <alignment horizontal="left" vertical="center"/>
    </xf>
    <xf numFmtId="0" fontId="21" fillId="0" borderId="0" xfId="0" applyFont="1">
      <alignment vertical="center"/>
    </xf>
    <xf numFmtId="0" fontId="21" fillId="0" borderId="0" xfId="0" applyFont="1" applyAlignment="1">
      <alignment horizontal="center" vertical="center"/>
    </xf>
    <xf numFmtId="0" fontId="21" fillId="0" borderId="24" xfId="0" applyFont="1" applyBorder="1" applyAlignment="1">
      <alignment horizontal="center" vertical="center"/>
    </xf>
    <xf numFmtId="0" fontId="22" fillId="0" borderId="24" xfId="0" applyFont="1" applyBorder="1" applyAlignment="1">
      <alignment horizontal="center" vertical="center"/>
    </xf>
    <xf numFmtId="0" fontId="22" fillId="5" borderId="24" xfId="0" applyFont="1" applyFill="1" applyBorder="1" applyAlignment="1">
      <alignment horizontal="center" vertical="center"/>
    </xf>
    <xf numFmtId="0" fontId="23" fillId="0" borderId="24" xfId="0" applyFont="1" applyBorder="1" applyAlignment="1">
      <alignment horizontal="center" vertical="center"/>
    </xf>
    <xf numFmtId="0" fontId="23" fillId="0" borderId="24" xfId="0" applyFont="1" applyBorder="1" applyAlignment="1">
      <alignment horizontal="center" vertical="center"/>
    </xf>
    <xf numFmtId="0" fontId="21" fillId="0" borderId="32" xfId="0" applyFont="1" applyBorder="1" applyAlignment="1">
      <alignment vertical="center" shrinkToFit="1"/>
    </xf>
    <xf numFmtId="0" fontId="21" fillId="0" borderId="33" xfId="0" applyFont="1" applyBorder="1" applyAlignment="1">
      <alignment horizontal="left" vertical="center" shrinkToFit="1"/>
    </xf>
    <xf numFmtId="0" fontId="21" fillId="0" borderId="24" xfId="0" applyFont="1" applyBorder="1" applyAlignment="1">
      <alignment horizontal="center" vertical="center" shrinkToFit="1"/>
    </xf>
    <xf numFmtId="0" fontId="24" fillId="0" borderId="0" xfId="0" applyFont="1" applyAlignment="1">
      <alignment horizontal="center" vertical="center"/>
    </xf>
    <xf numFmtId="0" fontId="21" fillId="0" borderId="33" xfId="0" applyFont="1" applyBorder="1" applyAlignment="1">
      <alignment horizontal="left" vertical="center" shrinkToFit="1"/>
    </xf>
    <xf numFmtId="197" fontId="21" fillId="5" borderId="0" xfId="0" applyNumberFormat="1" applyFont="1" applyFill="1" applyAlignment="1">
      <alignment horizontal="center" vertical="center" shrinkToFit="1"/>
    </xf>
    <xf numFmtId="197" fontId="21" fillId="5" borderId="0" xfId="0" applyNumberFormat="1" applyFont="1" applyFill="1" applyAlignment="1">
      <alignment horizontal="right" vertical="center" shrinkToFit="1"/>
    </xf>
    <xf numFmtId="0" fontId="21" fillId="0" borderId="0" xfId="0" applyFont="1" applyAlignment="1">
      <alignment horizontal="right" vertical="center"/>
    </xf>
    <xf numFmtId="0" fontId="21" fillId="5" borderId="0" xfId="0" applyFont="1" applyFill="1" applyAlignment="1">
      <alignment horizontal="right" vertical="center"/>
    </xf>
    <xf numFmtId="0" fontId="21" fillId="0" borderId="0" xfId="0" applyFont="1" applyFill="1">
      <alignment vertical="center"/>
    </xf>
    <xf numFmtId="0" fontId="21" fillId="0" borderId="0" xfId="0" applyFont="1" applyFill="1" applyAlignment="1">
      <alignment horizontal="center" vertical="center"/>
    </xf>
    <xf numFmtId="0" fontId="21" fillId="0" borderId="0" xfId="0" applyFont="1" applyFill="1" applyBorder="1" applyAlignment="1">
      <alignment horizontal="center" vertical="center"/>
    </xf>
    <xf numFmtId="208" fontId="21" fillId="5" borderId="0" xfId="0" applyNumberFormat="1" applyFont="1" applyFill="1" applyAlignment="1">
      <alignment vertical="center" shrinkToFit="1"/>
    </xf>
    <xf numFmtId="0" fontId="21" fillId="0" borderId="0" xfId="0" applyFont="1" applyFill="1" applyAlignment="1">
      <alignment horizontal="right" vertical="center"/>
    </xf>
    <xf numFmtId="0" fontId="3" fillId="0" borderId="32"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Border="1">
      <alignment vertical="center"/>
    </xf>
    <xf numFmtId="0" fontId="3" fillId="0" borderId="31"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center" wrapText="1"/>
    </xf>
    <xf numFmtId="0" fontId="3" fillId="5" borderId="38" xfId="0" applyFont="1" applyFill="1" applyBorder="1">
      <alignment vertical="center"/>
    </xf>
    <xf numFmtId="0" fontId="3" fillId="0" borderId="25" xfId="0" applyFont="1" applyBorder="1" applyAlignment="1">
      <alignment horizontal="center" vertical="center"/>
    </xf>
    <xf numFmtId="0" fontId="3" fillId="0" borderId="0" xfId="0" applyFont="1">
      <alignment vertical="center"/>
    </xf>
    <xf numFmtId="0" fontId="3" fillId="0" borderId="37" xfId="0" applyFont="1" applyBorder="1">
      <alignment vertical="center"/>
    </xf>
    <xf numFmtId="0" fontId="3" fillId="5" borderId="24" xfId="0" applyFont="1" applyFill="1" applyBorder="1" applyAlignment="1">
      <alignment horizontal="center" vertical="center"/>
    </xf>
    <xf numFmtId="0" fontId="3" fillId="5" borderId="62" xfId="0" applyFont="1" applyFill="1" applyBorder="1" applyAlignment="1">
      <alignment horizontal="center" vertical="center"/>
    </xf>
    <xf numFmtId="0" fontId="21" fillId="0" borderId="0" xfId="0" applyFont="1">
      <alignment vertical="center"/>
    </xf>
    <xf numFmtId="0" fontId="3" fillId="5" borderId="157" xfId="0" applyFont="1" applyFill="1" applyBorder="1" applyAlignment="1">
      <alignment horizontal="center" vertical="center"/>
    </xf>
    <xf numFmtId="0" fontId="3" fillId="5" borderId="86" xfId="0" applyFont="1" applyFill="1" applyBorder="1" applyAlignment="1">
      <alignment horizontal="center" vertical="center"/>
    </xf>
    <xf numFmtId="0" fontId="3" fillId="0" borderId="86" xfId="0" applyFont="1" applyBorder="1" applyAlignment="1">
      <alignment horizontal="center" vertical="center"/>
    </xf>
    <xf numFmtId="0" fontId="3" fillId="5" borderId="32" xfId="0" applyFont="1" applyFill="1" applyBorder="1" applyAlignment="1">
      <alignment horizontal="center" vertical="center"/>
    </xf>
    <xf numFmtId="0" fontId="3" fillId="5" borderId="158" xfId="0" applyFont="1" applyFill="1" applyBorder="1" applyAlignment="1">
      <alignment horizontal="center" vertical="center"/>
    </xf>
    <xf numFmtId="49" fontId="3" fillId="0" borderId="0" xfId="0" applyNumberFormat="1" applyFont="1" applyFill="1" applyBorder="1" applyAlignment="1">
      <alignment horizontal="right" vertical="center"/>
    </xf>
    <xf numFmtId="0" fontId="2" fillId="0" borderId="0" xfId="0" applyFont="1" applyBorder="1" applyAlignment="1">
      <alignment horizontal="center" vertical="center"/>
    </xf>
    <xf numFmtId="0" fontId="2" fillId="0" borderId="38"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shrinkToFit="1"/>
    </xf>
    <xf numFmtId="0" fontId="5" fillId="0" borderId="16" xfId="0" applyFont="1" applyFill="1" applyBorder="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9" xfId="0" applyFont="1" applyFill="1" applyBorder="1" applyAlignment="1">
      <alignment horizontal="right" vertical="center"/>
    </xf>
    <xf numFmtId="0" fontId="3" fillId="0" borderId="0" xfId="0" applyFont="1" applyFill="1" applyBorder="1">
      <alignment vertical="center"/>
    </xf>
    <xf numFmtId="0" fontId="3" fillId="0" borderId="20" xfId="0" applyFont="1" applyFill="1" applyBorder="1">
      <alignment vertical="center"/>
    </xf>
    <xf numFmtId="0" fontId="3" fillId="0" borderId="19" xfId="0" applyFont="1" applyFill="1" applyBorder="1" applyAlignment="1">
      <alignment horizontal="right" vertical="top"/>
    </xf>
    <xf numFmtId="0" fontId="3" fillId="0" borderId="21" xfId="0" applyFont="1" applyFill="1" applyBorder="1" applyAlignment="1">
      <alignment horizontal="right" vertical="center"/>
    </xf>
    <xf numFmtId="0" fontId="3" fillId="0" borderId="22" xfId="0" applyFont="1" applyFill="1" applyBorder="1">
      <alignment vertical="center"/>
    </xf>
    <xf numFmtId="0" fontId="3" fillId="0" borderId="23" xfId="0" applyFont="1" applyFill="1" applyBorder="1">
      <alignment vertical="center"/>
    </xf>
    <xf numFmtId="0" fontId="3" fillId="0" borderId="26" xfId="0" applyFont="1" applyBorder="1" applyAlignment="1">
      <alignment horizontal="center" vertical="center"/>
    </xf>
    <xf numFmtId="0" fontId="3" fillId="6" borderId="32" xfId="0" applyFont="1" applyFill="1" applyBorder="1" applyAlignment="1">
      <alignment horizontal="center" vertical="center"/>
    </xf>
    <xf numFmtId="0" fontId="3" fillId="5" borderId="37" xfId="0" applyFont="1" applyFill="1" applyBorder="1">
      <alignment vertical="center"/>
    </xf>
    <xf numFmtId="0" fontId="10" fillId="0" borderId="120" xfId="0" applyFont="1" applyBorder="1" applyAlignment="1">
      <alignment horizontal="center" vertical="center" shrinkToFit="1"/>
    </xf>
    <xf numFmtId="20" fontId="3" fillId="0" borderId="0" xfId="0" applyNumberFormat="1" applyFont="1">
      <alignment vertical="center"/>
    </xf>
    <xf numFmtId="209" fontId="21" fillId="0" borderId="0" xfId="0" applyNumberFormat="1" applyFont="1" applyFill="1" applyAlignment="1">
      <alignment vertical="center"/>
    </xf>
    <xf numFmtId="0" fontId="5"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177" fontId="3" fillId="0" borderId="0" xfId="0" applyNumberFormat="1" applyFont="1" applyBorder="1" applyAlignment="1">
      <alignment horizontal="left" vertical="center" shrinkToFit="1"/>
    </xf>
    <xf numFmtId="49" fontId="3" fillId="5" borderId="56" xfId="0" applyNumberFormat="1" applyFont="1" applyFill="1" applyBorder="1" applyAlignment="1">
      <alignment vertical="center" shrinkToFit="1"/>
    </xf>
    <xf numFmtId="49" fontId="3" fillId="5" borderId="57" xfId="0" applyNumberFormat="1" applyFont="1" applyFill="1" applyBorder="1" applyAlignment="1">
      <alignment vertical="center" shrinkToFit="1"/>
    </xf>
    <xf numFmtId="49" fontId="3" fillId="0" borderId="101" xfId="0" applyNumberFormat="1" applyFont="1" applyFill="1" applyBorder="1" applyAlignment="1">
      <alignment vertical="center" shrinkToFit="1"/>
    </xf>
    <xf numFmtId="49" fontId="3" fillId="5" borderId="111" xfId="0" applyNumberFormat="1" applyFont="1" applyFill="1" applyBorder="1" applyAlignment="1">
      <alignment vertical="center" shrinkToFit="1"/>
    </xf>
    <xf numFmtId="49" fontId="3" fillId="5" borderId="116" xfId="0" applyNumberFormat="1" applyFont="1" applyFill="1" applyBorder="1" applyAlignment="1">
      <alignment vertical="center" shrinkToFit="1"/>
    </xf>
    <xf numFmtId="49" fontId="3" fillId="0" borderId="106" xfId="0" applyNumberFormat="1" applyFont="1" applyFill="1" applyBorder="1" applyAlignment="1">
      <alignment vertical="center" shrinkToFit="1"/>
    </xf>
    <xf numFmtId="0" fontId="3" fillId="0" borderId="24" xfId="0" applyFont="1" applyBorder="1" applyAlignment="1">
      <alignment horizontal="center" vertical="center"/>
    </xf>
    <xf numFmtId="0" fontId="3" fillId="0" borderId="0" xfId="0" applyFont="1" applyAlignment="1">
      <alignment horizontal="right" vertical="center"/>
    </xf>
    <xf numFmtId="0" fontId="3" fillId="0" borderId="24" xfId="0" applyFont="1" applyBorder="1" applyAlignment="1">
      <alignment horizontal="center" vertical="center" wrapText="1"/>
    </xf>
    <xf numFmtId="210" fontId="21" fillId="5" borderId="24" xfId="0" applyNumberFormat="1" applyFont="1" applyFill="1" applyBorder="1" applyAlignment="1">
      <alignment horizontal="center" vertical="center"/>
    </xf>
    <xf numFmtId="210" fontId="21" fillId="0" borderId="0" xfId="0" applyNumberFormat="1" applyFont="1" applyFill="1" applyBorder="1" applyAlignment="1">
      <alignment horizontal="center" vertical="center" shrinkToFit="1"/>
    </xf>
    <xf numFmtId="210" fontId="21" fillId="0" borderId="0" xfId="0" applyNumberFormat="1" applyFont="1">
      <alignment vertical="center"/>
    </xf>
    <xf numFmtId="0" fontId="5" fillId="0" borderId="24" xfId="0" applyFont="1" applyFill="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3" fillId="3" borderId="8" xfId="0" applyFont="1" applyFill="1" applyBorder="1">
      <alignment vertical="center"/>
    </xf>
    <xf numFmtId="0" fontId="3" fillId="2" borderId="8" xfId="0" applyFont="1" applyFill="1" applyBorder="1">
      <alignmen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3" fillId="4" borderId="8" xfId="0" applyFont="1" applyFill="1" applyBorder="1">
      <alignment vertical="center"/>
    </xf>
    <xf numFmtId="0" fontId="3" fillId="0" borderId="162"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vertical="center"/>
    </xf>
    <xf numFmtId="0" fontId="3" fillId="0" borderId="0" xfId="0" applyFont="1" applyBorder="1">
      <alignment vertical="center"/>
    </xf>
    <xf numFmtId="0" fontId="3" fillId="0" borderId="38" xfId="0" applyFont="1" applyBorder="1">
      <alignment vertical="center"/>
    </xf>
    <xf numFmtId="0" fontId="21" fillId="5" borderId="0" xfId="0" applyFont="1" applyFill="1" applyAlignment="1">
      <alignment horizontal="left" vertical="center" shrinkToFit="1"/>
    </xf>
    <xf numFmtId="0" fontId="3" fillId="0" borderId="161" xfId="0" applyFont="1" applyBorder="1">
      <alignment vertical="center"/>
    </xf>
    <xf numFmtId="0" fontId="3" fillId="0" borderId="98" xfId="0" applyFont="1" applyBorder="1">
      <alignment vertical="center"/>
    </xf>
    <xf numFmtId="0" fontId="3" fillId="0" borderId="122" xfId="0" applyFont="1" applyBorder="1">
      <alignment vertical="center"/>
    </xf>
    <xf numFmtId="0" fontId="3" fillId="0" borderId="10" xfId="0" applyFont="1" applyBorder="1">
      <alignment vertical="center"/>
    </xf>
    <xf numFmtId="0" fontId="3" fillId="0" borderId="7" xfId="0" applyFont="1" applyBorder="1">
      <alignment vertical="center"/>
    </xf>
    <xf numFmtId="0" fontId="3" fillId="0" borderId="162"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163" xfId="0" applyFont="1" applyBorder="1">
      <alignment vertical="center"/>
    </xf>
    <xf numFmtId="0" fontId="3" fillId="0" borderId="0" xfId="0" applyFont="1" applyFill="1" applyBorder="1" applyAlignment="1">
      <alignment horizontal="left" vertical="top" wrapText="1"/>
    </xf>
    <xf numFmtId="0" fontId="3" fillId="0" borderId="20" xfId="0" applyFont="1" applyFill="1" applyBorder="1" applyAlignment="1">
      <alignment horizontal="left" vertical="top" wrapText="1"/>
    </xf>
    <xf numFmtId="0" fontId="2" fillId="0" borderId="0" xfId="0" applyFont="1" applyBorder="1" applyAlignment="1">
      <alignment horizontal="center" vertical="center"/>
    </xf>
    <xf numFmtId="0" fontId="3" fillId="0" borderId="25" xfId="0" applyFont="1" applyBorder="1" applyAlignment="1">
      <alignment horizontal="center" vertical="center"/>
    </xf>
    <xf numFmtId="176" fontId="3" fillId="5" borderId="26" xfId="0" applyNumberFormat="1" applyFont="1" applyFill="1" applyBorder="1" applyAlignment="1">
      <alignment vertical="center"/>
    </xf>
    <xf numFmtId="176" fontId="3" fillId="5" borderId="37" xfId="0" applyNumberFormat="1" applyFont="1" applyFill="1" applyBorder="1" applyAlignment="1">
      <alignment vertical="center"/>
    </xf>
    <xf numFmtId="176" fontId="3" fillId="5" borderId="27" xfId="0" applyNumberFormat="1" applyFont="1" applyFill="1" applyBorder="1" applyAlignment="1">
      <alignmen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5" borderId="30" xfId="0" applyFont="1" applyFill="1" applyBorder="1" applyAlignment="1">
      <alignment vertical="center" wrapText="1"/>
    </xf>
    <xf numFmtId="0" fontId="3" fillId="5" borderId="0" xfId="0" applyFont="1" applyFill="1" applyBorder="1" applyAlignment="1">
      <alignment vertical="center" wrapText="1"/>
    </xf>
    <xf numFmtId="0" fontId="3" fillId="5" borderId="31" xfId="0" applyFont="1" applyFill="1" applyBorder="1" applyAlignment="1">
      <alignment vertical="center" wrapText="1"/>
    </xf>
    <xf numFmtId="0" fontId="3" fillId="5" borderId="28" xfId="0" applyFont="1" applyFill="1" applyBorder="1" applyAlignment="1">
      <alignment vertical="center" wrapText="1"/>
    </xf>
    <xf numFmtId="0" fontId="3" fillId="5" borderId="38" xfId="0" applyFont="1" applyFill="1" applyBorder="1" applyAlignment="1">
      <alignment vertical="center" wrapText="1"/>
    </xf>
    <xf numFmtId="0" fontId="3" fillId="5" borderId="29" xfId="0" applyFont="1" applyFill="1" applyBorder="1" applyAlignment="1">
      <alignment vertical="center" wrapText="1"/>
    </xf>
    <xf numFmtId="0" fontId="3" fillId="5" borderId="24" xfId="0" applyFont="1" applyFill="1" applyBorder="1" applyAlignment="1">
      <alignment horizontal="left" vertical="center"/>
    </xf>
    <xf numFmtId="0" fontId="3" fillId="5" borderId="26" xfId="0" applyFont="1" applyFill="1" applyBorder="1" applyAlignment="1">
      <alignment horizontal="left" vertical="center" wrapText="1"/>
    </xf>
    <xf numFmtId="0" fontId="3" fillId="5" borderId="37"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39" xfId="0" applyFont="1" applyFill="1" applyBorder="1" applyAlignment="1">
      <alignment horizontal="left" vertical="center" wrapText="1"/>
    </xf>
    <xf numFmtId="0" fontId="3" fillId="5" borderId="40" xfId="0" applyFont="1" applyFill="1" applyBorder="1" applyAlignment="1">
      <alignment horizontal="left" vertical="center" wrapText="1"/>
    </xf>
    <xf numFmtId="0" fontId="3" fillId="5" borderId="41" xfId="0" applyFont="1" applyFill="1" applyBorder="1" applyAlignment="1">
      <alignment horizontal="left" vertical="center" wrapText="1"/>
    </xf>
    <xf numFmtId="0" fontId="3" fillId="5" borderId="42" xfId="0" applyFont="1" applyFill="1" applyBorder="1" applyAlignment="1">
      <alignment horizontal="left" vertical="center" wrapText="1"/>
    </xf>
    <xf numFmtId="0" fontId="3" fillId="5" borderId="43" xfId="0" applyFont="1" applyFill="1" applyBorder="1" applyAlignment="1">
      <alignment horizontal="left" vertical="center" wrapText="1"/>
    </xf>
    <xf numFmtId="0" fontId="3" fillId="5" borderId="69" xfId="0" applyFont="1" applyFill="1" applyBorder="1" applyAlignment="1">
      <alignment horizontal="left" vertical="center" wrapText="1"/>
    </xf>
    <xf numFmtId="0" fontId="3" fillId="5" borderId="28" xfId="0" applyFont="1" applyFill="1" applyBorder="1" applyAlignment="1">
      <alignment horizontal="left" vertical="center" wrapText="1"/>
    </xf>
    <xf numFmtId="0" fontId="3" fillId="5" borderId="3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3" fillId="5" borderId="26" xfId="0" applyFont="1" applyFill="1" applyBorder="1" applyAlignment="1">
      <alignment horizontal="left" vertical="center"/>
    </xf>
    <xf numFmtId="0" fontId="3" fillId="5" borderId="37" xfId="0" applyFont="1" applyFill="1" applyBorder="1" applyAlignment="1">
      <alignment horizontal="left" vertical="center"/>
    </xf>
    <xf numFmtId="0" fontId="3" fillId="5" borderId="27" xfId="0" applyFont="1" applyFill="1" applyBorder="1" applyAlignment="1">
      <alignment horizontal="left" vertical="center"/>
    </xf>
    <xf numFmtId="0" fontId="3" fillId="5" borderId="28" xfId="0" applyFont="1" applyFill="1" applyBorder="1" applyAlignment="1">
      <alignment horizontal="left" vertical="center"/>
    </xf>
    <xf numFmtId="0" fontId="3" fillId="5" borderId="38" xfId="0" applyFont="1" applyFill="1" applyBorder="1" applyAlignment="1">
      <alignment horizontal="left" vertical="center"/>
    </xf>
    <xf numFmtId="0" fontId="3" fillId="5" borderId="29" xfId="0" applyFont="1" applyFill="1" applyBorder="1" applyAlignment="1">
      <alignment horizontal="left" vertical="center"/>
    </xf>
    <xf numFmtId="0" fontId="3" fillId="5" borderId="26" xfId="0" applyFont="1" applyFill="1" applyBorder="1" applyAlignment="1">
      <alignment horizontal="left" vertical="center" shrinkToFit="1"/>
    </xf>
    <xf numFmtId="0" fontId="3" fillId="5" borderId="37" xfId="0" applyFont="1" applyFill="1" applyBorder="1" applyAlignment="1">
      <alignment horizontal="left" vertical="center" shrinkToFit="1"/>
    </xf>
    <xf numFmtId="0" fontId="3" fillId="5" borderId="27" xfId="0" applyFont="1" applyFill="1" applyBorder="1" applyAlignment="1">
      <alignment horizontal="left" vertical="center" shrinkToFit="1"/>
    </xf>
    <xf numFmtId="0" fontId="3" fillId="5" borderId="25" xfId="0" applyFont="1" applyFill="1" applyBorder="1" applyAlignment="1">
      <alignment horizontal="left" vertical="center"/>
    </xf>
    <xf numFmtId="49" fontId="3" fillId="5" borderId="24" xfId="0" applyNumberFormat="1" applyFont="1" applyFill="1" applyBorder="1" applyAlignment="1">
      <alignment horizontal="left" vertical="center"/>
    </xf>
    <xf numFmtId="177" fontId="3" fillId="5" borderId="24" xfId="0" applyNumberFormat="1" applyFont="1" applyFill="1" applyBorder="1" applyAlignment="1">
      <alignment horizontal="left" vertical="center"/>
    </xf>
    <xf numFmtId="178" fontId="3" fillId="5" borderId="24" xfId="0" applyNumberFormat="1" applyFont="1" applyFill="1" applyBorder="1" applyAlignment="1">
      <alignment horizontal="left" vertical="center"/>
    </xf>
    <xf numFmtId="182" fontId="3" fillId="5" borderId="24" xfId="0" applyNumberFormat="1" applyFont="1" applyFill="1" applyBorder="1" applyAlignment="1">
      <alignment horizontal="left" vertical="center"/>
    </xf>
    <xf numFmtId="177" fontId="3" fillId="5" borderId="34" xfId="0" applyNumberFormat="1" applyFont="1" applyFill="1" applyBorder="1" applyAlignment="1">
      <alignment horizontal="left" vertical="center"/>
    </xf>
    <xf numFmtId="177" fontId="3" fillId="5" borderId="85" xfId="0" applyNumberFormat="1" applyFont="1" applyFill="1" applyBorder="1" applyAlignment="1">
      <alignment horizontal="left" vertical="center"/>
    </xf>
    <xf numFmtId="177" fontId="3" fillId="5" borderId="46" xfId="0" applyNumberFormat="1" applyFont="1" applyFill="1" applyBorder="1" applyAlignment="1">
      <alignment horizontal="left" vertical="center"/>
    </xf>
    <xf numFmtId="0" fontId="3" fillId="5" borderId="34" xfId="0" applyFont="1" applyFill="1" applyBorder="1" applyAlignment="1">
      <alignment horizontal="left" vertical="center"/>
    </xf>
    <xf numFmtId="0" fontId="3" fillId="5" borderId="34" xfId="0" applyFont="1" applyFill="1" applyBorder="1" applyAlignment="1">
      <alignment horizontal="left" vertical="center" shrinkToFit="1"/>
    </xf>
    <xf numFmtId="0" fontId="3" fillId="5" borderId="36" xfId="0" applyFont="1" applyFill="1" applyBorder="1" applyAlignment="1">
      <alignment horizontal="left" vertical="center" shrinkToFit="1"/>
    </xf>
    <xf numFmtId="0" fontId="3" fillId="5" borderId="25" xfId="0" applyFont="1" applyFill="1" applyBorder="1" applyAlignment="1">
      <alignment horizontal="left" vertical="center" shrinkToFit="1"/>
    </xf>
    <xf numFmtId="0" fontId="3" fillId="5" borderId="68" xfId="0" applyFont="1" applyFill="1" applyBorder="1" applyAlignment="1">
      <alignment horizontal="left" vertical="center" shrinkToFit="1"/>
    </xf>
    <xf numFmtId="0" fontId="3" fillId="5" borderId="85" xfId="0" applyFont="1" applyFill="1" applyBorder="1" applyAlignment="1">
      <alignment horizontal="left" vertical="center" shrinkToFit="1"/>
    </xf>
    <xf numFmtId="0" fontId="3" fillId="5" borderId="46" xfId="0" applyFont="1" applyFill="1" applyBorder="1" applyAlignment="1">
      <alignment horizontal="left" vertical="center" shrinkToFit="1"/>
    </xf>
    <xf numFmtId="0" fontId="3" fillId="5" borderId="30" xfId="0" applyFont="1" applyFill="1" applyBorder="1" applyAlignment="1">
      <alignment horizontal="left" vertical="center" shrinkToFit="1"/>
    </xf>
    <xf numFmtId="0" fontId="3" fillId="5" borderId="0" xfId="0" applyFont="1" applyFill="1" applyBorder="1" applyAlignment="1">
      <alignment horizontal="left" vertical="center" shrinkToFit="1"/>
    </xf>
    <xf numFmtId="0" fontId="3" fillId="5" borderId="31" xfId="0" applyFont="1" applyFill="1" applyBorder="1" applyAlignment="1">
      <alignment horizontal="left" vertical="center" shrinkToFit="1"/>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50" xfId="0" applyFont="1" applyBorder="1" applyAlignment="1">
      <alignment horizontal="center" vertical="center"/>
    </xf>
    <xf numFmtId="0" fontId="3" fillId="0" borderId="41" xfId="0" applyFont="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3" fillId="0" borderId="0" xfId="0" applyFont="1" applyBorder="1" applyAlignment="1">
      <alignment vertical="center" shrinkToFit="1"/>
    </xf>
    <xf numFmtId="0" fontId="3" fillId="0" borderId="0" xfId="0" applyFont="1" applyBorder="1" applyAlignment="1">
      <alignment vertical="top" wrapText="1"/>
    </xf>
    <xf numFmtId="0" fontId="3" fillId="0" borderId="31" xfId="0" applyFont="1" applyBorder="1" applyAlignment="1">
      <alignment vertical="top" wrapText="1"/>
    </xf>
    <xf numFmtId="0" fontId="3" fillId="0" borderId="38" xfId="0" applyFont="1" applyBorder="1" applyAlignment="1">
      <alignment vertical="top" wrapText="1"/>
    </xf>
    <xf numFmtId="0" fontId="3" fillId="0" borderId="29" xfId="0" applyFont="1" applyBorder="1" applyAlignment="1">
      <alignment vertical="top" wrapText="1"/>
    </xf>
    <xf numFmtId="0" fontId="8" fillId="0" borderId="0" xfId="0" applyFont="1" applyAlignment="1">
      <alignment horizontal="center" vertical="center"/>
    </xf>
    <xf numFmtId="0" fontId="3" fillId="0" borderId="34" xfId="0" applyFont="1" applyBorder="1" applyAlignment="1">
      <alignment horizontal="left" vertical="center" shrinkToFit="1"/>
    </xf>
    <xf numFmtId="0" fontId="3" fillId="0" borderId="67" xfId="0" applyFont="1" applyBorder="1" applyAlignment="1">
      <alignment horizontal="left" vertical="center" shrinkToFit="1"/>
    </xf>
    <xf numFmtId="176" fontId="3" fillId="0" borderId="65" xfId="0" applyNumberFormat="1" applyFont="1" applyBorder="1" applyAlignment="1">
      <alignment horizontal="left" vertical="center" shrinkToFit="1"/>
    </xf>
    <xf numFmtId="0" fontId="3" fillId="0" borderId="42" xfId="0" applyFont="1" applyBorder="1" applyAlignment="1">
      <alignment horizontal="center" vertical="center"/>
    </xf>
    <xf numFmtId="0" fontId="3" fillId="0" borderId="69" xfId="0" applyFont="1" applyBorder="1" applyAlignment="1">
      <alignment horizontal="center" vertical="center"/>
    </xf>
    <xf numFmtId="0" fontId="3" fillId="0" borderId="39" xfId="0" applyFont="1" applyBorder="1" applyAlignment="1">
      <alignment horizontal="center" vertical="center"/>
    </xf>
    <xf numFmtId="0" fontId="2" fillId="0" borderId="0" xfId="0" applyFont="1" applyAlignment="1">
      <alignment horizontal="center" vertical="center"/>
    </xf>
    <xf numFmtId="0" fontId="3" fillId="0" borderId="24" xfId="0" applyFont="1" applyBorder="1" applyAlignment="1">
      <alignment horizontal="center" vertical="center"/>
    </xf>
    <xf numFmtId="0" fontId="3" fillId="0" borderId="36" xfId="0" applyFont="1" applyBorder="1" applyAlignment="1">
      <alignment horizontal="left" vertical="center" shrinkToFit="1"/>
    </xf>
    <xf numFmtId="0" fontId="3" fillId="0" borderId="25" xfId="0" applyFont="1" applyBorder="1" applyAlignment="1">
      <alignment horizontal="left" vertical="center" shrinkToFit="1"/>
    </xf>
    <xf numFmtId="178" fontId="3" fillId="5" borderId="0" xfId="0" applyNumberFormat="1" applyFont="1" applyFill="1">
      <alignment vertical="center"/>
    </xf>
    <xf numFmtId="0" fontId="3" fillId="0" borderId="38" xfId="0" applyFont="1" applyBorder="1" applyAlignment="1">
      <alignment horizontal="center" vertical="center"/>
    </xf>
    <xf numFmtId="0" fontId="3" fillId="0" borderId="31" xfId="0" applyFont="1" applyBorder="1" applyAlignment="1">
      <alignment vertical="center" shrinkToFit="1"/>
    </xf>
    <xf numFmtId="0" fontId="3" fillId="0" borderId="38" xfId="0" applyFont="1" applyBorder="1" applyAlignment="1">
      <alignment vertical="center" shrinkToFit="1"/>
    </xf>
    <xf numFmtId="0" fontId="3" fillId="0" borderId="29" xfId="0" applyFont="1" applyBorder="1" applyAlignment="1">
      <alignment vertical="center" shrinkToFit="1"/>
    </xf>
    <xf numFmtId="0" fontId="3" fillId="5" borderId="0" xfId="0" applyFont="1" applyFill="1" applyBorder="1" applyAlignment="1">
      <alignment vertical="top" wrapText="1"/>
    </xf>
    <xf numFmtId="0" fontId="3" fillId="5" borderId="31" xfId="0" applyFont="1" applyFill="1" applyBorder="1" applyAlignment="1">
      <alignment vertical="top" wrapText="1"/>
    </xf>
    <xf numFmtId="0" fontId="3" fillId="5" borderId="38" xfId="0" applyFont="1" applyFill="1" applyBorder="1" applyAlignment="1">
      <alignment vertical="top" wrapText="1"/>
    </xf>
    <xf numFmtId="0" fontId="3" fillId="5" borderId="29" xfId="0" applyFont="1" applyFill="1" applyBorder="1" applyAlignment="1">
      <alignment vertical="top" wrapText="1"/>
    </xf>
    <xf numFmtId="179" fontId="3" fillId="0" borderId="62" xfId="0" applyNumberFormat="1" applyFont="1" applyBorder="1" applyAlignment="1">
      <alignment horizontal="center" vertical="center" shrinkToFit="1"/>
    </xf>
    <xf numFmtId="181" fontId="3" fillId="5" borderId="62" xfId="0" applyNumberFormat="1" applyFont="1" applyFill="1" applyBorder="1" applyAlignment="1">
      <alignment horizontal="center" vertical="center" shrinkToFit="1"/>
    </xf>
    <xf numFmtId="0" fontId="3" fillId="0" borderId="84" xfId="0" applyFont="1" applyBorder="1" applyAlignment="1">
      <alignment horizontal="center" vertical="center"/>
    </xf>
    <xf numFmtId="0" fontId="3" fillId="0" borderId="83" xfId="0" applyFont="1" applyBorder="1" applyAlignment="1">
      <alignment horizontal="center" vertical="center"/>
    </xf>
    <xf numFmtId="0" fontId="3" fillId="0" borderId="29" xfId="0" applyFont="1" applyBorder="1" applyAlignment="1">
      <alignment horizontal="left" vertical="center" shrinkToFit="1"/>
    </xf>
    <xf numFmtId="0" fontId="3" fillId="0" borderId="61" xfId="0" applyFont="1" applyBorder="1" applyAlignment="1">
      <alignment horizontal="center" vertical="center"/>
    </xf>
    <xf numFmtId="0" fontId="3" fillId="0" borderId="65" xfId="0" applyFont="1" applyBorder="1" applyAlignment="1">
      <alignment horizontal="center" vertical="center"/>
    </xf>
    <xf numFmtId="0" fontId="3" fillId="0" borderId="63" xfId="0" applyFont="1" applyBorder="1" applyAlignment="1">
      <alignment horizontal="center" vertical="center"/>
    </xf>
    <xf numFmtId="177" fontId="3" fillId="0" borderId="0" xfId="0" applyNumberFormat="1" applyFont="1" applyBorder="1" applyAlignment="1">
      <alignment horizontal="center" vertical="center" shrinkToFit="1"/>
    </xf>
    <xf numFmtId="177" fontId="3" fillId="0" borderId="31" xfId="0" applyNumberFormat="1" applyFont="1" applyBorder="1" applyAlignment="1">
      <alignment horizontal="center" vertical="center" shrinkToFit="1"/>
    </xf>
    <xf numFmtId="0" fontId="3" fillId="0" borderId="25" xfId="0" applyFont="1" applyBorder="1" applyAlignment="1">
      <alignment horizontal="left" vertical="center" wrapText="1"/>
    </xf>
    <xf numFmtId="0" fontId="3" fillId="0" borderId="61" xfId="0" applyFont="1" applyBorder="1" applyAlignment="1">
      <alignment horizontal="left" vertical="center" wrapText="1"/>
    </xf>
    <xf numFmtId="0" fontId="3" fillId="0" borderId="0" xfId="0" applyFont="1" applyAlignment="1">
      <alignment horizontal="justify" vertical="top" wrapText="1"/>
    </xf>
    <xf numFmtId="0" fontId="3" fillId="0" borderId="0" xfId="0" applyFont="1" applyBorder="1">
      <alignment vertical="center"/>
    </xf>
    <xf numFmtId="0" fontId="3" fillId="0" borderId="31" xfId="0" applyFont="1" applyBorder="1">
      <alignment vertical="center"/>
    </xf>
    <xf numFmtId="0" fontId="3" fillId="5" borderId="0" xfId="0" applyFont="1" applyFill="1" applyBorder="1" applyAlignment="1">
      <alignment vertical="center" shrinkToFit="1"/>
    </xf>
    <xf numFmtId="0" fontId="3" fillId="5" borderId="31" xfId="0" applyFont="1" applyFill="1" applyBorder="1" applyAlignment="1">
      <alignment vertical="center" shrinkToFit="1"/>
    </xf>
    <xf numFmtId="0" fontId="3" fillId="5" borderId="38" xfId="0" applyFont="1" applyFill="1" applyBorder="1" applyAlignment="1">
      <alignment vertical="center" shrinkToFit="1"/>
    </xf>
    <xf numFmtId="0" fontId="3" fillId="5" borderId="29" xfId="0" applyFont="1" applyFill="1" applyBorder="1" applyAlignment="1">
      <alignment vertical="center" shrinkToFi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left" vertical="top" wrapText="1"/>
    </xf>
    <xf numFmtId="0" fontId="3" fillId="0" borderId="61" xfId="0" applyFont="1" applyBorder="1" applyAlignment="1">
      <alignment horizontal="left" vertical="center" shrinkToFit="1"/>
    </xf>
    <xf numFmtId="0" fontId="3" fillId="0" borderId="65" xfId="0" applyFont="1" applyBorder="1" applyAlignment="1">
      <alignment horizontal="left" vertical="center" shrinkToFit="1"/>
    </xf>
    <xf numFmtId="0" fontId="3" fillId="0" borderId="69" xfId="0" applyFont="1" applyBorder="1" applyAlignment="1">
      <alignment horizontal="left" vertical="center" shrinkToFit="1"/>
    </xf>
    <xf numFmtId="0" fontId="3" fillId="0" borderId="42" xfId="0" applyFont="1" applyBorder="1" applyAlignment="1">
      <alignment horizontal="left" vertical="center" shrinkToFit="1"/>
    </xf>
    <xf numFmtId="0" fontId="3" fillId="5" borderId="0" xfId="0" applyFont="1" applyFill="1" applyBorder="1" applyAlignment="1">
      <alignment horizontal="left" vertical="top" wrapText="1"/>
    </xf>
    <xf numFmtId="0" fontId="3" fillId="5" borderId="38" xfId="0" applyFont="1" applyFill="1" applyBorder="1" applyAlignment="1">
      <alignment horizontal="left" vertical="top" wrapText="1"/>
    </xf>
    <xf numFmtId="0" fontId="3" fillId="5" borderId="37" xfId="0" applyFont="1" applyFill="1" applyBorder="1" applyAlignment="1">
      <alignment horizontal="left" vertical="top" wrapText="1"/>
    </xf>
    <xf numFmtId="0" fontId="3" fillId="5" borderId="14" xfId="0" applyFont="1" applyFill="1" applyBorder="1" applyAlignment="1">
      <alignment horizontal="left" vertical="top" wrapText="1"/>
    </xf>
    <xf numFmtId="0" fontId="3" fillId="0" borderId="0" xfId="0" applyFont="1" applyAlignment="1">
      <alignment horizontal="right" vertical="center"/>
    </xf>
    <xf numFmtId="0" fontId="3" fillId="5" borderId="38" xfId="0" applyFont="1" applyFill="1" applyBorder="1" applyAlignment="1">
      <alignment horizontal="left" vertical="center" shrinkToFit="1"/>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6" xfId="0" applyFont="1" applyBorder="1" applyAlignment="1">
      <alignment horizontal="center" vertical="center"/>
    </xf>
    <xf numFmtId="0" fontId="3" fillId="0" borderId="59" xfId="0" applyFont="1" applyBorder="1" applyAlignment="1">
      <alignment horizontal="center" vertical="center"/>
    </xf>
    <xf numFmtId="0" fontId="3" fillId="5" borderId="0" xfId="0" applyFont="1" applyFill="1" applyBorder="1" applyAlignment="1">
      <alignment horizontal="center" vertical="center" shrinkToFit="1"/>
    </xf>
    <xf numFmtId="0" fontId="3" fillId="5" borderId="14" xfId="0" applyFont="1" applyFill="1" applyBorder="1" applyAlignment="1">
      <alignment horizontal="center" vertical="center" shrinkToFit="1"/>
    </xf>
    <xf numFmtId="0" fontId="10" fillId="0" borderId="25" xfId="0" applyFont="1" applyBorder="1" applyAlignment="1">
      <alignment horizontal="right" vertical="center" wrapText="1"/>
    </xf>
    <xf numFmtId="0" fontId="10" fillId="0" borderId="34" xfId="0" applyFont="1" applyBorder="1" applyAlignment="1">
      <alignment horizontal="right" vertical="center"/>
    </xf>
    <xf numFmtId="178" fontId="3" fillId="5" borderId="0" xfId="0" applyNumberFormat="1" applyFont="1" applyFill="1" applyAlignment="1">
      <alignment horizontal="right" vertical="center"/>
    </xf>
    <xf numFmtId="186" fontId="8" fillId="0" borderId="0" xfId="0" applyNumberFormat="1" applyFon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center" vertical="center"/>
    </xf>
    <xf numFmtId="176" fontId="3" fillId="5" borderId="67" xfId="0" applyNumberFormat="1" applyFont="1" applyFill="1" applyBorder="1">
      <alignment vertical="center"/>
    </xf>
    <xf numFmtId="0" fontId="3" fillId="5" borderId="25" xfId="0" applyFont="1" applyFill="1" applyBorder="1">
      <alignment vertical="center"/>
    </xf>
    <xf numFmtId="0" fontId="3" fillId="5" borderId="34" xfId="0" applyFont="1" applyFill="1" applyBorder="1">
      <alignment vertical="center"/>
    </xf>
    <xf numFmtId="0" fontId="3" fillId="0" borderId="37" xfId="0" applyFont="1" applyBorder="1" applyAlignment="1">
      <alignment horizontal="center" vertical="center"/>
    </xf>
    <xf numFmtId="0" fontId="3" fillId="0" borderId="0" xfId="0" applyFont="1" applyBorder="1" applyAlignment="1">
      <alignment horizontal="center" vertical="center"/>
    </xf>
    <xf numFmtId="0" fontId="3" fillId="0" borderId="85" xfId="0" applyFont="1" applyBorder="1" applyAlignment="1">
      <alignment vertical="center" shrinkToFit="1"/>
    </xf>
    <xf numFmtId="0" fontId="3" fillId="0" borderId="46" xfId="0" applyFont="1" applyBorder="1" applyAlignment="1">
      <alignment vertical="center" shrinkToFit="1"/>
    </xf>
    <xf numFmtId="0" fontId="3" fillId="0" borderId="36" xfId="0" applyFont="1" applyBorder="1" applyAlignment="1">
      <alignment vertical="center" shrinkToFit="1"/>
    </xf>
    <xf numFmtId="0" fontId="3" fillId="0" borderId="66" xfId="0" applyFont="1" applyBorder="1" applyAlignment="1">
      <alignment vertical="center" shrinkToFit="1"/>
    </xf>
    <xf numFmtId="0" fontId="3" fillId="0" borderId="47" xfId="0" applyFont="1" applyBorder="1" applyAlignment="1">
      <alignment vertical="center" shrinkToFit="1"/>
    </xf>
    <xf numFmtId="0" fontId="3" fillId="0" borderId="67" xfId="0" applyFont="1" applyBorder="1" applyAlignment="1">
      <alignment vertical="center" shrinkToFit="1"/>
    </xf>
    <xf numFmtId="176" fontId="3" fillId="0" borderId="61" xfId="0" applyNumberFormat="1" applyFont="1" applyBorder="1">
      <alignment vertical="center"/>
    </xf>
    <xf numFmtId="0" fontId="3" fillId="0" borderId="25" xfId="0" applyFont="1" applyBorder="1" applyAlignment="1">
      <alignment vertical="center" wrapText="1"/>
    </xf>
    <xf numFmtId="0" fontId="3" fillId="0" borderId="24" xfId="0" applyFont="1" applyBorder="1" applyAlignment="1">
      <alignment vertical="center" wrapText="1"/>
    </xf>
    <xf numFmtId="0" fontId="3" fillId="0" borderId="34" xfId="0" applyFont="1" applyBorder="1" applyAlignment="1">
      <alignment vertical="center" shrinkToFit="1"/>
    </xf>
    <xf numFmtId="0" fontId="3" fillId="0" borderId="64" xfId="0" applyFont="1" applyBorder="1" applyAlignment="1">
      <alignment vertical="center" shrinkToFit="1"/>
    </xf>
    <xf numFmtId="0" fontId="3" fillId="0" borderId="66" xfId="0" applyFont="1" applyBorder="1" applyAlignment="1">
      <alignment horizontal="right" vertical="center"/>
    </xf>
    <xf numFmtId="0" fontId="3" fillId="0" borderId="47" xfId="0" applyFont="1" applyBorder="1" applyAlignment="1">
      <alignment horizontal="right" vertical="center"/>
    </xf>
    <xf numFmtId="0" fontId="3" fillId="5" borderId="24" xfId="0" applyFont="1" applyFill="1" applyBorder="1" applyAlignment="1">
      <alignment vertical="center" shrinkToFit="1"/>
    </xf>
    <xf numFmtId="0" fontId="3" fillId="0" borderId="63" xfId="0" applyFont="1" applyBorder="1" applyAlignment="1">
      <alignment vertical="center" shrinkToFit="1"/>
    </xf>
    <xf numFmtId="188" fontId="3" fillId="5" borderId="24" xfId="0" applyNumberFormat="1" applyFont="1" applyFill="1" applyBorder="1" applyAlignment="1">
      <alignment horizontal="right" vertical="center" shrinkToFit="1"/>
    </xf>
    <xf numFmtId="189" fontId="3" fillId="5" borderId="24" xfId="0" applyNumberFormat="1" applyFont="1" applyFill="1" applyBorder="1" applyAlignment="1">
      <alignment horizontal="right" vertical="center" shrinkToFit="1"/>
    </xf>
    <xf numFmtId="0" fontId="5" fillId="0" borderId="37" xfId="0" applyFont="1" applyBorder="1" applyAlignment="1">
      <alignment vertical="top"/>
    </xf>
    <xf numFmtId="0" fontId="5" fillId="0" borderId="27" xfId="0" applyFont="1" applyBorder="1" applyAlignment="1">
      <alignment vertical="top"/>
    </xf>
    <xf numFmtId="191" fontId="3" fillId="5" borderId="0" xfId="0" applyNumberFormat="1" applyFont="1" applyFill="1" applyBorder="1" applyAlignment="1">
      <alignment horizontal="right" vertical="center" shrinkToFit="1"/>
    </xf>
    <xf numFmtId="192" fontId="3" fillId="5" borderId="0" xfId="0" applyNumberFormat="1" applyFont="1" applyFill="1" applyBorder="1" applyAlignment="1">
      <alignment horizontal="right" vertical="center"/>
    </xf>
    <xf numFmtId="193" fontId="3" fillId="5" borderId="0" xfId="0" applyNumberFormat="1" applyFont="1" applyFill="1" applyBorder="1" applyAlignment="1">
      <alignment horizontal="right" vertical="center"/>
    </xf>
    <xf numFmtId="0" fontId="3" fillId="0" borderId="38" xfId="0" applyFont="1" applyBorder="1">
      <alignment vertical="center"/>
    </xf>
    <xf numFmtId="0" fontId="3" fillId="5" borderId="40" xfId="0" applyFont="1" applyFill="1" applyBorder="1" applyAlignment="1">
      <alignment horizontal="left" vertical="center" shrinkToFit="1"/>
    </xf>
    <xf numFmtId="0" fontId="3" fillId="0" borderId="37"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9" xfId="0" applyFont="1" applyBorder="1" applyAlignment="1">
      <alignment horizontal="center" vertical="center" wrapText="1"/>
    </xf>
    <xf numFmtId="179" fontId="3" fillId="5" borderId="0" xfId="0" applyNumberFormat="1" applyFont="1" applyFill="1" applyBorder="1" applyAlignment="1">
      <alignment vertical="center" shrinkToFit="1"/>
    </xf>
    <xf numFmtId="0" fontId="3" fillId="5" borderId="0" xfId="0" applyFont="1" applyFill="1" applyBorder="1">
      <alignment vertical="center"/>
    </xf>
    <xf numFmtId="0" fontId="3" fillId="5" borderId="31" xfId="0" applyFont="1" applyFill="1" applyBorder="1">
      <alignment vertical="center"/>
    </xf>
    <xf numFmtId="0" fontId="3" fillId="5" borderId="38" xfId="0" applyFont="1" applyFill="1" applyBorder="1">
      <alignment vertical="center"/>
    </xf>
    <xf numFmtId="0" fontId="3" fillId="5" borderId="29" xfId="0" applyFont="1" applyFill="1" applyBorder="1">
      <alignment vertical="center"/>
    </xf>
    <xf numFmtId="0" fontId="5" fillId="0" borderId="37" xfId="0" applyFont="1" applyBorder="1">
      <alignment vertical="center"/>
    </xf>
    <xf numFmtId="0" fontId="5" fillId="0" borderId="27" xfId="0" applyFont="1" applyBorder="1">
      <alignment vertical="center"/>
    </xf>
    <xf numFmtId="0" fontId="3" fillId="0" borderId="37" xfId="0" applyFont="1" applyBorder="1" applyAlignment="1">
      <alignment vertical="center" wrapText="1"/>
    </xf>
    <xf numFmtId="0" fontId="3" fillId="0" borderId="27" xfId="0" applyFont="1" applyBorder="1" applyAlignment="1">
      <alignmen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3" fillId="0" borderId="43" xfId="0" applyFont="1" applyBorder="1" applyAlignment="1">
      <alignment vertical="center" wrapText="1"/>
    </xf>
    <xf numFmtId="0" fontId="3" fillId="0" borderId="69" xfId="0" applyFont="1" applyBorder="1" applyAlignment="1">
      <alignment vertical="center" wrapText="1"/>
    </xf>
    <xf numFmtId="0" fontId="3" fillId="0" borderId="38" xfId="0" applyFont="1" applyBorder="1" applyAlignment="1">
      <alignment vertical="center" wrapText="1"/>
    </xf>
    <xf numFmtId="0" fontId="3" fillId="0" borderId="29" xfId="0" applyFont="1" applyBorder="1" applyAlignment="1">
      <alignment vertical="center" wrapText="1"/>
    </xf>
    <xf numFmtId="178" fontId="3" fillId="0" borderId="38" xfId="0" applyNumberFormat="1" applyFont="1" applyBorder="1" applyAlignment="1">
      <alignment horizontal="center" vertical="center"/>
    </xf>
    <xf numFmtId="0" fontId="3" fillId="5" borderId="29" xfId="0" applyFont="1" applyFill="1" applyBorder="1" applyAlignment="1">
      <alignment horizontal="center" vertical="center" shrinkToFit="1"/>
    </xf>
    <xf numFmtId="0" fontId="3" fillId="5" borderId="25" xfId="0" applyFont="1" applyFill="1" applyBorder="1" applyAlignment="1">
      <alignment horizontal="center" vertical="center" shrinkToFit="1"/>
    </xf>
    <xf numFmtId="0" fontId="3" fillId="5" borderId="28" xfId="0" applyFont="1" applyFill="1" applyBorder="1" applyAlignment="1">
      <alignment horizontal="center" vertical="center" shrinkToFit="1"/>
    </xf>
    <xf numFmtId="182" fontId="3" fillId="0" borderId="38" xfId="0" applyNumberFormat="1" applyFont="1" applyBorder="1" applyAlignment="1">
      <alignment horizontal="center" vertical="center" shrinkToFit="1"/>
    </xf>
    <xf numFmtId="0" fontId="3" fillId="0" borderId="0" xfId="0" applyFont="1" applyBorder="1" applyAlignment="1">
      <alignment vertical="center" wrapText="1"/>
    </xf>
    <xf numFmtId="0" fontId="3" fillId="5" borderId="82" xfId="0" applyFont="1" applyFill="1" applyBorder="1" applyAlignment="1">
      <alignment horizontal="center" vertical="center" shrinkToFit="1"/>
    </xf>
    <xf numFmtId="0" fontId="3" fillId="5" borderId="36" xfId="0" applyFont="1" applyFill="1" applyBorder="1" applyAlignment="1">
      <alignment horizontal="center" vertical="center" shrinkToFit="1"/>
    </xf>
    <xf numFmtId="187" fontId="3" fillId="5" borderId="82" xfId="0" applyNumberFormat="1" applyFont="1" applyFill="1" applyBorder="1" applyAlignment="1">
      <alignment horizontal="center" vertical="center" shrinkToFit="1"/>
    </xf>
    <xf numFmtId="187" fontId="3" fillId="5" borderId="36" xfId="0" applyNumberFormat="1" applyFont="1" applyFill="1" applyBorder="1" applyAlignment="1">
      <alignment horizontal="center" vertical="center" shrinkToFit="1"/>
    </xf>
    <xf numFmtId="187" fontId="3" fillId="5" borderId="25" xfId="0" applyNumberFormat="1" applyFont="1" applyFill="1" applyBorder="1" applyAlignment="1">
      <alignment horizontal="center" vertical="center" shrinkToFit="1"/>
    </xf>
    <xf numFmtId="0" fontId="3" fillId="0" borderId="0" xfId="0" applyFont="1" applyBorder="1" applyAlignment="1">
      <alignment horizontal="center" vertical="top"/>
    </xf>
    <xf numFmtId="0" fontId="3" fillId="0" borderId="2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5" borderId="40" xfId="0" applyFont="1" applyFill="1" applyBorder="1" applyAlignment="1">
      <alignment vertical="top" wrapText="1"/>
    </xf>
    <xf numFmtId="0" fontId="3" fillId="5" borderId="41" xfId="0" applyFont="1" applyFill="1" applyBorder="1" applyAlignment="1">
      <alignment vertical="top" wrapText="1"/>
    </xf>
    <xf numFmtId="0" fontId="5" fillId="0" borderId="61" xfId="0" applyFont="1" applyBorder="1">
      <alignment vertical="center"/>
    </xf>
    <xf numFmtId="0" fontId="3" fillId="0" borderId="29" xfId="0" applyFont="1" applyBorder="1" applyAlignment="1">
      <alignment horizontal="left" vertical="top" wrapText="1"/>
    </xf>
    <xf numFmtId="0" fontId="3" fillId="0" borderId="25" xfId="0" applyFont="1" applyBorder="1" applyAlignment="1">
      <alignment horizontal="left" vertical="top" wrapText="1"/>
    </xf>
    <xf numFmtId="0" fontId="3" fillId="0" borderId="33" xfId="0" applyFont="1" applyBorder="1" applyAlignment="1">
      <alignment horizontal="left" vertical="top" wrapText="1"/>
    </xf>
    <xf numFmtId="0" fontId="3" fillId="0" borderId="24" xfId="0" applyFont="1" applyBorder="1" applyAlignment="1">
      <alignment horizontal="left" vertical="top" wrapText="1"/>
    </xf>
    <xf numFmtId="0" fontId="3" fillId="0" borderId="0" xfId="0" applyFont="1" applyBorder="1" applyAlignment="1">
      <alignment vertical="top"/>
    </xf>
    <xf numFmtId="0" fontId="5" fillId="0" borderId="31" xfId="0" applyFont="1" applyBorder="1">
      <alignment vertical="center"/>
    </xf>
    <xf numFmtId="0" fontId="5" fillId="0" borderId="67" xfId="0" applyFont="1" applyBorder="1">
      <alignment vertical="center"/>
    </xf>
    <xf numFmtId="0" fontId="3" fillId="5" borderId="29" xfId="0" applyFont="1" applyFill="1" applyBorder="1" applyAlignment="1">
      <alignment horizontal="left" vertical="top" wrapText="1"/>
    </xf>
    <xf numFmtId="0" fontId="3" fillId="5" borderId="25" xfId="0" applyFont="1" applyFill="1" applyBorder="1" applyAlignment="1">
      <alignment horizontal="left" vertical="top" wrapText="1"/>
    </xf>
    <xf numFmtId="0" fontId="3" fillId="5" borderId="33" xfId="0" applyFont="1" applyFill="1" applyBorder="1" applyAlignment="1">
      <alignment horizontal="left" vertical="top" wrapText="1"/>
    </xf>
    <xf numFmtId="0" fontId="3" fillId="5" borderId="24" xfId="0" applyFont="1" applyFill="1" applyBorder="1" applyAlignment="1">
      <alignment horizontal="left" vertical="top" wrapText="1"/>
    </xf>
    <xf numFmtId="190" fontId="3" fillId="0" borderId="0" xfId="0" applyNumberFormat="1" applyFont="1" applyBorder="1" applyAlignment="1">
      <alignment horizontal="left" vertical="center" shrinkToFit="1"/>
    </xf>
    <xf numFmtId="0" fontId="5" fillId="0" borderId="24" xfId="0" applyFont="1" applyBorder="1" applyAlignment="1">
      <alignment horizontal="center" vertical="center"/>
    </xf>
    <xf numFmtId="0" fontId="5" fillId="0" borderId="61" xfId="0" applyFont="1" applyBorder="1" applyAlignment="1">
      <alignment horizontal="center" vertical="center"/>
    </xf>
    <xf numFmtId="0" fontId="3" fillId="0" borderId="62" xfId="0" applyFont="1" applyBorder="1">
      <alignment vertical="center"/>
    </xf>
    <xf numFmtId="0" fontId="3" fillId="0" borderId="85" xfId="0" applyFont="1" applyBorder="1">
      <alignment vertical="center"/>
    </xf>
    <xf numFmtId="0" fontId="3" fillId="0" borderId="67" xfId="0" applyFont="1" applyBorder="1">
      <alignment vertical="center"/>
    </xf>
    <xf numFmtId="0" fontId="3" fillId="5" borderId="46" xfId="0" applyFont="1" applyFill="1" applyBorder="1" applyAlignment="1">
      <alignment horizontal="left" vertical="top" wrapText="1"/>
    </xf>
    <xf numFmtId="0" fontId="3" fillId="5" borderId="34" xfId="0" applyFont="1" applyFill="1" applyBorder="1" applyAlignment="1">
      <alignment horizontal="left" vertical="top" wrapText="1"/>
    </xf>
    <xf numFmtId="0" fontId="3" fillId="0" borderId="0" xfId="0" applyFont="1" applyBorder="1" applyAlignment="1">
      <alignment horizontal="center" vertical="center" shrinkToFit="1"/>
    </xf>
    <xf numFmtId="177" fontId="3" fillId="0" borderId="38" xfId="0" applyNumberFormat="1" applyFont="1" applyBorder="1" applyAlignment="1">
      <alignment horizontal="center" vertical="center"/>
    </xf>
    <xf numFmtId="0" fontId="3" fillId="0" borderId="0" xfId="0" applyFont="1" applyBorder="1" applyAlignment="1">
      <alignment horizontal="left" vertical="center"/>
    </xf>
    <xf numFmtId="0" fontId="3" fillId="0" borderId="66" xfId="0" applyFont="1" applyBorder="1">
      <alignment vertical="center"/>
    </xf>
    <xf numFmtId="0" fontId="3" fillId="5" borderId="68" xfId="0" applyFont="1" applyFill="1" applyBorder="1" applyAlignment="1">
      <alignment horizontal="center" vertical="center" shrinkToFit="1"/>
    </xf>
    <xf numFmtId="0" fontId="3" fillId="5" borderId="85" xfId="0" applyFont="1" applyFill="1" applyBorder="1" applyAlignment="1">
      <alignment horizontal="center" vertical="center" shrinkToFit="1"/>
    </xf>
    <xf numFmtId="0" fontId="3" fillId="5" borderId="38" xfId="0" applyFont="1" applyFill="1" applyBorder="1" applyAlignment="1">
      <alignment horizontal="center" vertical="center" shrinkToFit="1"/>
    </xf>
    <xf numFmtId="187" fontId="3" fillId="5" borderId="26" xfId="0" applyNumberFormat="1" applyFont="1" applyFill="1" applyBorder="1" applyAlignment="1">
      <alignment vertical="center"/>
    </xf>
    <xf numFmtId="187" fontId="3" fillId="5" borderId="37" xfId="0" applyNumberFormat="1" applyFont="1" applyFill="1" applyBorder="1" applyAlignment="1">
      <alignment vertical="center"/>
    </xf>
    <xf numFmtId="179" fontId="3" fillId="5" borderId="30" xfId="0" applyNumberFormat="1" applyFont="1" applyFill="1" applyBorder="1" applyAlignment="1">
      <alignment horizontal="center" vertical="center"/>
    </xf>
    <xf numFmtId="179" fontId="3" fillId="5" borderId="0" xfId="0" applyNumberFormat="1" applyFont="1" applyFill="1" applyBorder="1" applyAlignment="1">
      <alignment horizontal="center" vertical="center"/>
    </xf>
    <xf numFmtId="0" fontId="3" fillId="6" borderId="86" xfId="0" applyFont="1" applyFill="1" applyBorder="1" applyAlignment="1">
      <alignment horizontal="center" vertical="center" shrinkToFit="1"/>
    </xf>
    <xf numFmtId="0" fontId="3" fillId="6" borderId="62" xfId="0" applyFont="1" applyFill="1" applyBorder="1" applyAlignment="1">
      <alignment horizontal="center" vertical="center" shrinkToFit="1"/>
    </xf>
    <xf numFmtId="181" fontId="3" fillId="0" borderId="24" xfId="0" applyNumberFormat="1" applyFont="1" applyBorder="1" applyAlignment="1">
      <alignment horizontal="center" vertical="center" shrinkToFit="1"/>
    </xf>
    <xf numFmtId="0" fontId="3" fillId="6" borderId="66" xfId="0" applyFont="1" applyFill="1" applyBorder="1" applyAlignment="1">
      <alignment horizontal="center" vertical="center"/>
    </xf>
    <xf numFmtId="0" fontId="3" fillId="6" borderId="47" xfId="0" applyFont="1" applyFill="1" applyBorder="1" applyAlignment="1">
      <alignment horizontal="center" vertical="center"/>
    </xf>
    <xf numFmtId="0" fontId="3" fillId="5" borderId="32" xfId="0" applyFont="1" applyFill="1" applyBorder="1" applyAlignment="1">
      <alignment vertical="center" shrinkToFit="1"/>
    </xf>
    <xf numFmtId="0" fontId="3" fillId="5" borderId="62" xfId="0" applyFont="1" applyFill="1" applyBorder="1" applyAlignment="1">
      <alignment vertical="center" shrinkToFit="1"/>
    </xf>
    <xf numFmtId="0" fontId="3" fillId="5" borderId="33" xfId="0" applyFont="1" applyFill="1" applyBorder="1" applyAlignment="1">
      <alignment vertical="center" shrinkToFit="1"/>
    </xf>
    <xf numFmtId="0" fontId="3" fillId="5" borderId="26" xfId="0" applyFont="1" applyFill="1" applyBorder="1" applyAlignment="1">
      <alignment vertical="center" wrapText="1"/>
    </xf>
    <xf numFmtId="0" fontId="3" fillId="5" borderId="37" xfId="0" applyFont="1" applyFill="1" applyBorder="1" applyAlignment="1">
      <alignment vertical="center" wrapText="1"/>
    </xf>
    <xf numFmtId="0" fontId="3" fillId="5" borderId="27" xfId="0" applyFont="1" applyFill="1" applyBorder="1" applyAlignment="1">
      <alignment vertical="center" wrapText="1"/>
    </xf>
    <xf numFmtId="196" fontId="3" fillId="5" borderId="37" xfId="0" applyNumberFormat="1" applyFont="1" applyFill="1" applyBorder="1" applyAlignment="1">
      <alignment horizontal="right" vertical="center"/>
    </xf>
    <xf numFmtId="196" fontId="3" fillId="5" borderId="27" xfId="0" applyNumberFormat="1" applyFont="1" applyFill="1" applyBorder="1" applyAlignment="1">
      <alignment horizontal="right" vertical="center"/>
    </xf>
    <xf numFmtId="0" fontId="3" fillId="0" borderId="0" xfId="0" applyFont="1">
      <alignment vertical="center"/>
    </xf>
    <xf numFmtId="0" fontId="3" fillId="0" borderId="32" xfId="0" applyFont="1" applyBorder="1" applyAlignment="1">
      <alignment horizontal="right" vertical="center" shrinkToFit="1"/>
    </xf>
    <xf numFmtId="0" fontId="3" fillId="0" borderId="62" xfId="0" applyFont="1" applyBorder="1" applyAlignment="1">
      <alignment horizontal="right" vertical="center" shrinkToFit="1"/>
    </xf>
    <xf numFmtId="195" fontId="3" fillId="0" borderId="32" xfId="0" applyNumberFormat="1" applyFont="1" applyBorder="1" applyAlignment="1">
      <alignment horizontal="right" vertical="center" shrinkToFit="1"/>
    </xf>
    <xf numFmtId="195" fontId="3" fillId="0" borderId="62" xfId="0" applyNumberFormat="1" applyFont="1" applyBorder="1" applyAlignment="1">
      <alignment horizontal="right" vertical="center" shrinkToFit="1"/>
    </xf>
    <xf numFmtId="195" fontId="3" fillId="0" borderId="33" xfId="0" applyNumberFormat="1" applyFont="1" applyBorder="1" applyAlignment="1">
      <alignment horizontal="right" vertical="center" shrinkToFit="1"/>
    </xf>
    <xf numFmtId="0" fontId="3" fillId="6" borderId="24" xfId="0" applyFont="1" applyFill="1" applyBorder="1" applyAlignment="1">
      <alignment horizontal="center" vertical="center" shrinkToFit="1"/>
    </xf>
    <xf numFmtId="0" fontId="3" fillId="6" borderId="33" xfId="0" applyFont="1" applyFill="1" applyBorder="1" applyAlignment="1">
      <alignment horizontal="center" vertical="center" shrinkToFit="1"/>
    </xf>
    <xf numFmtId="0" fontId="15" fillId="0" borderId="34" xfId="0" applyFont="1" applyBorder="1" applyAlignment="1">
      <alignment horizontal="center" vertical="center"/>
    </xf>
    <xf numFmtId="0" fontId="3" fillId="5" borderId="32" xfId="0" applyFont="1" applyFill="1" applyBorder="1" applyAlignment="1">
      <alignment horizontal="center" vertical="center" shrinkToFit="1"/>
    </xf>
    <xf numFmtId="0" fontId="3" fillId="5" borderId="62" xfId="0" applyFont="1" applyFill="1" applyBorder="1" applyAlignment="1">
      <alignment horizontal="center" vertical="center" shrinkToFit="1"/>
    </xf>
    <xf numFmtId="0" fontId="3" fillId="5" borderId="33" xfId="0" applyFont="1" applyFill="1" applyBorder="1" applyAlignment="1">
      <alignment horizontal="center" vertical="center" shrinkToFit="1"/>
    </xf>
    <xf numFmtId="0" fontId="3" fillId="6" borderId="86" xfId="0" applyFont="1" applyFill="1" applyBorder="1" applyAlignment="1">
      <alignment horizontal="center" vertical="center"/>
    </xf>
    <xf numFmtId="0" fontId="3" fillId="6" borderId="33" xfId="0" applyFont="1" applyFill="1" applyBorder="1" applyAlignment="1">
      <alignment horizontal="center" vertical="center"/>
    </xf>
    <xf numFmtId="0" fontId="3" fillId="6" borderId="26" xfId="0" applyFont="1" applyFill="1" applyBorder="1" applyAlignment="1">
      <alignment horizontal="center" vertical="center"/>
    </xf>
    <xf numFmtId="0" fontId="3" fillId="6" borderId="37" xfId="0" applyFont="1" applyFill="1" applyBorder="1" applyAlignment="1">
      <alignment horizontal="center" vertical="center"/>
    </xf>
    <xf numFmtId="0" fontId="3" fillId="6" borderId="160" xfId="0" applyFont="1" applyFill="1" applyBorder="1" applyAlignment="1">
      <alignment horizontal="center" vertical="center"/>
    </xf>
    <xf numFmtId="199" fontId="3" fillId="5" borderId="29" xfId="0" applyNumberFormat="1" applyFont="1" applyFill="1" applyBorder="1" applyAlignment="1">
      <alignment horizontal="center" vertical="center"/>
    </xf>
    <xf numFmtId="199" fontId="3" fillId="5" borderId="28" xfId="0" applyNumberFormat="1" applyFont="1" applyFill="1" applyBorder="1" applyAlignment="1">
      <alignment horizontal="center" vertical="center"/>
    </xf>
    <xf numFmtId="0" fontId="3" fillId="0" borderId="62"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6" borderId="32" xfId="0" applyFont="1" applyFill="1" applyBorder="1" applyAlignment="1">
      <alignment horizontal="center" vertical="center" shrinkToFit="1"/>
    </xf>
    <xf numFmtId="187" fontId="3" fillId="5" borderId="32" xfId="0" applyNumberFormat="1" applyFont="1" applyFill="1" applyBorder="1" applyAlignment="1">
      <alignment vertical="center"/>
    </xf>
    <xf numFmtId="187" fontId="3" fillId="5" borderId="62" xfId="0" applyNumberFormat="1" applyFont="1" applyFill="1" applyBorder="1" applyAlignment="1">
      <alignment vertical="center"/>
    </xf>
    <xf numFmtId="196" fontId="3" fillId="5" borderId="62" xfId="0" applyNumberFormat="1" applyFont="1" applyFill="1" applyBorder="1" applyAlignment="1">
      <alignment horizontal="right" vertical="center"/>
    </xf>
    <xf numFmtId="196" fontId="3" fillId="5" borderId="33" xfId="0" applyNumberFormat="1" applyFont="1" applyFill="1" applyBorder="1" applyAlignment="1">
      <alignment horizontal="right" vertical="center"/>
    </xf>
    <xf numFmtId="0" fontId="3" fillId="5" borderId="30" xfId="0" applyFont="1" applyFill="1" applyBorder="1" applyAlignment="1">
      <alignment vertical="center" shrinkToFit="1"/>
    </xf>
    <xf numFmtId="0" fontId="3" fillId="6" borderId="32" xfId="0" applyFont="1" applyFill="1" applyBorder="1" applyAlignment="1">
      <alignment horizontal="center" vertical="center"/>
    </xf>
    <xf numFmtId="0" fontId="3" fillId="6" borderId="62" xfId="0" applyFont="1" applyFill="1" applyBorder="1" applyAlignment="1">
      <alignment horizontal="center" vertical="center"/>
    </xf>
    <xf numFmtId="0" fontId="3" fillId="6" borderId="159" xfId="0" applyFont="1" applyFill="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0" xfId="0" applyFont="1" applyBorder="1" applyAlignment="1">
      <alignment horizontal="center" vertical="center"/>
    </xf>
    <xf numFmtId="0" fontId="8" fillId="0" borderId="40" xfId="0" applyFont="1" applyBorder="1" applyAlignment="1">
      <alignment horizontal="center" vertical="center"/>
    </xf>
    <xf numFmtId="0" fontId="3" fillId="0" borderId="40" xfId="0" applyFont="1" applyBorder="1" applyAlignment="1">
      <alignment horizontal="center" vertical="center"/>
    </xf>
    <xf numFmtId="197" fontId="3" fillId="5" borderId="67" xfId="0" applyNumberFormat="1" applyFont="1" applyFill="1" applyBorder="1" applyAlignment="1">
      <alignment vertical="center" shrinkToFit="1"/>
    </xf>
    <xf numFmtId="197" fontId="3" fillId="5" borderId="82" xfId="0" applyNumberFormat="1" applyFont="1" applyFill="1" applyBorder="1" applyAlignment="1">
      <alignment vertical="center" shrinkToFit="1"/>
    </xf>
    <xf numFmtId="49" fontId="3" fillId="5" borderId="74" xfId="0" applyNumberFormat="1" applyFont="1" applyFill="1" applyBorder="1" applyAlignment="1">
      <alignment vertical="center" wrapText="1"/>
    </xf>
    <xf numFmtId="49" fontId="3" fillId="5" borderId="107" xfId="0" applyNumberFormat="1" applyFont="1" applyFill="1" applyBorder="1" applyAlignment="1">
      <alignment vertical="center" wrapText="1"/>
    </xf>
    <xf numFmtId="49" fontId="3" fillId="5" borderId="56" xfId="0" applyNumberFormat="1" applyFont="1" applyFill="1" applyBorder="1" applyAlignment="1">
      <alignment vertical="center" wrapText="1"/>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93" xfId="0" applyFont="1" applyBorder="1" applyAlignment="1">
      <alignment horizontal="center" vertical="center"/>
    </xf>
    <xf numFmtId="0" fontId="3" fillId="0" borderId="94" xfId="0" applyFont="1" applyBorder="1" applyAlignment="1">
      <alignment horizontal="center" vertical="center"/>
    </xf>
    <xf numFmtId="197" fontId="3" fillId="5" borderId="25" xfId="0" applyNumberFormat="1"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38"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8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78" xfId="0" applyFont="1" applyFill="1" applyBorder="1" applyAlignment="1">
      <alignment horizontal="left" vertical="top" wrapText="1"/>
    </xf>
    <xf numFmtId="0" fontId="3" fillId="0" borderId="38" xfId="0" applyFont="1" applyFill="1" applyBorder="1" applyAlignment="1">
      <alignment horizontal="left" vertical="center" shrinkToFit="1"/>
    </xf>
    <xf numFmtId="0" fontId="5" fillId="0" borderId="0" xfId="0" applyFont="1">
      <alignment vertical="center"/>
    </xf>
    <xf numFmtId="176" fontId="3" fillId="0" borderId="26" xfId="0" applyNumberFormat="1" applyFont="1" applyBorder="1" applyAlignment="1">
      <alignment vertical="center"/>
    </xf>
    <xf numFmtId="176" fontId="3" fillId="0" borderId="37" xfId="0" applyNumberFormat="1" applyFont="1" applyBorder="1" applyAlignment="1">
      <alignment vertical="center"/>
    </xf>
    <xf numFmtId="176" fontId="3" fillId="0" borderId="27" xfId="0" applyNumberFormat="1" applyFont="1" applyBorder="1" applyAlignment="1">
      <alignment vertical="center"/>
    </xf>
    <xf numFmtId="0" fontId="3" fillId="0" borderId="68" xfId="0" applyFont="1" applyBorder="1" applyAlignment="1">
      <alignment vertical="center" shrinkToFit="1"/>
    </xf>
    <xf numFmtId="0" fontId="3" fillId="0" borderId="84" xfId="0" applyFont="1" applyBorder="1" applyAlignment="1">
      <alignment vertical="center" shrinkToFit="1"/>
    </xf>
    <xf numFmtId="0" fontId="3" fillId="0" borderId="110" xfId="0" applyFont="1" applyBorder="1" applyAlignment="1">
      <alignment vertical="center" shrinkToFit="1"/>
    </xf>
    <xf numFmtId="0" fontId="3" fillId="0" borderId="83" xfId="0" applyFont="1" applyBorder="1" applyAlignment="1">
      <alignment vertical="center" shrinkToFi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8" xfId="0" applyFont="1" applyBorder="1" applyAlignment="1">
      <alignment vertical="center" wrapText="1"/>
    </xf>
    <xf numFmtId="0" fontId="3" fillId="0" borderId="42" xfId="0" applyFont="1" applyBorder="1" applyAlignment="1">
      <alignment vertical="center" shrinkToFit="1"/>
    </xf>
    <xf numFmtId="0" fontId="3" fillId="0" borderId="43" xfId="0" applyFont="1" applyBorder="1" applyAlignment="1">
      <alignment vertical="center" shrinkToFit="1"/>
    </xf>
    <xf numFmtId="0" fontId="3" fillId="0" borderId="0" xfId="0" applyFont="1" applyAlignment="1">
      <alignment horizontal="left" vertical="center" wrapText="1"/>
    </xf>
    <xf numFmtId="176" fontId="3" fillId="0" borderId="42" xfId="0" applyNumberFormat="1" applyFont="1" applyBorder="1">
      <alignment vertical="center"/>
    </xf>
    <xf numFmtId="176" fontId="3" fillId="0" borderId="43" xfId="0" applyNumberFormat="1" applyFont="1" applyBorder="1">
      <alignment vertical="center"/>
    </xf>
    <xf numFmtId="176" fontId="3" fillId="0" borderId="69" xfId="0" applyNumberFormat="1" applyFont="1" applyBorder="1">
      <alignment vertical="center"/>
    </xf>
    <xf numFmtId="0" fontId="3" fillId="0" borderId="82" xfId="0" applyFont="1" applyFill="1" applyBorder="1" applyAlignment="1">
      <alignment horizontal="center" vertical="center" shrinkToFit="1"/>
    </xf>
    <xf numFmtId="187" fontId="3" fillId="0" borderId="82" xfId="0" applyNumberFormat="1" applyFont="1" applyFill="1" applyBorder="1" applyAlignment="1">
      <alignment horizontal="center" vertical="center" shrinkToFit="1"/>
    </xf>
    <xf numFmtId="0" fontId="3" fillId="0" borderId="0" xfId="0" applyFont="1" applyBorder="1" applyAlignment="1">
      <alignment horizontal="left" vertical="center" shrinkToFit="1"/>
    </xf>
    <xf numFmtId="0" fontId="3" fillId="0" borderId="36" xfId="0" applyFont="1" applyFill="1" applyBorder="1" applyAlignment="1">
      <alignment horizontal="center" vertical="center" shrinkToFit="1"/>
    </xf>
    <xf numFmtId="187" fontId="3" fillId="0" borderId="36" xfId="0" applyNumberFormat="1" applyFont="1" applyFill="1" applyBorder="1" applyAlignment="1">
      <alignment horizontal="center" vertical="center" shrinkToFit="1"/>
    </xf>
    <xf numFmtId="0" fontId="3" fillId="0" borderId="0" xfId="0" applyFont="1" applyFill="1" applyBorder="1" applyAlignment="1">
      <alignment horizontal="left" vertical="top"/>
    </xf>
    <xf numFmtId="0" fontId="3" fillId="0" borderId="38" xfId="0" applyFont="1" applyFill="1" applyBorder="1" applyAlignment="1">
      <alignment horizontal="left" vertical="top"/>
    </xf>
    <xf numFmtId="0" fontId="3" fillId="5" borderId="0" xfId="0" applyFont="1" applyFill="1" applyBorder="1" applyAlignment="1">
      <alignment horizontal="left" vertical="top" shrinkToFit="1"/>
    </xf>
    <xf numFmtId="0" fontId="3" fillId="5" borderId="38" xfId="0" applyFont="1" applyFill="1" applyBorder="1" applyAlignment="1">
      <alignment horizontal="left" vertical="top" shrinkToFit="1"/>
    </xf>
    <xf numFmtId="198" fontId="3" fillId="5" borderId="0" xfId="0" applyNumberFormat="1" applyFont="1" applyFill="1" applyBorder="1" applyAlignment="1">
      <alignment horizontal="left" vertical="top" shrinkToFit="1"/>
    </xf>
    <xf numFmtId="198" fontId="3" fillId="5" borderId="38" xfId="0" applyNumberFormat="1" applyFont="1" applyFill="1" applyBorder="1" applyAlignment="1">
      <alignment horizontal="left" vertical="top" shrinkToFit="1"/>
    </xf>
    <xf numFmtId="0" fontId="3" fillId="0" borderId="0" xfId="0" applyFont="1" applyFill="1" applyBorder="1" applyAlignment="1">
      <alignment horizontal="left" vertical="center" shrinkToFit="1"/>
    </xf>
    <xf numFmtId="0" fontId="3" fillId="5" borderId="0" xfId="0" applyFont="1" applyFill="1" applyBorder="1" applyAlignment="1">
      <alignment horizontal="left" vertical="top"/>
    </xf>
    <xf numFmtId="0" fontId="3" fillId="5" borderId="31" xfId="0" applyFont="1" applyFill="1" applyBorder="1" applyAlignment="1">
      <alignment horizontal="left" vertical="top"/>
    </xf>
    <xf numFmtId="177" fontId="3" fillId="0" borderId="38" xfId="0" applyNumberFormat="1" applyFont="1" applyBorder="1" applyAlignment="1">
      <alignment horizontal="right" vertical="center" shrinkToFit="1"/>
    </xf>
    <xf numFmtId="0" fontId="3" fillId="0" borderId="38" xfId="0" applyFont="1" applyFill="1" applyBorder="1" applyAlignment="1">
      <alignment horizontal="center" vertical="center" shrinkToFit="1"/>
    </xf>
    <xf numFmtId="0" fontId="3" fillId="0" borderId="40" xfId="0" applyFont="1" applyFill="1" applyBorder="1" applyAlignment="1">
      <alignment horizontal="left" vertical="center" shrinkToFit="1"/>
    </xf>
    <xf numFmtId="191" fontId="3" fillId="0" borderId="0" xfId="0" applyNumberFormat="1" applyFont="1" applyFill="1" applyBorder="1" applyAlignment="1">
      <alignment horizontal="right" vertical="center" shrinkToFit="1"/>
    </xf>
    <xf numFmtId="192" fontId="3" fillId="0" borderId="0" xfId="0" applyNumberFormat="1" applyFont="1" applyFill="1" applyBorder="1" applyAlignment="1">
      <alignment horizontal="right" vertical="center" shrinkToFit="1"/>
    </xf>
    <xf numFmtId="193" fontId="3" fillId="0" borderId="0" xfId="0" applyNumberFormat="1" applyFont="1" applyFill="1" applyBorder="1" applyAlignment="1">
      <alignment horizontal="right" vertical="center" shrinkToFit="1"/>
    </xf>
    <xf numFmtId="198" fontId="3" fillId="5" borderId="0" xfId="0" applyNumberFormat="1" applyFont="1" applyFill="1" applyBorder="1" applyAlignment="1">
      <alignment horizontal="center" vertical="top" shrinkToFit="1"/>
    </xf>
    <xf numFmtId="0" fontId="3" fillId="0" borderId="0" xfId="0" applyFont="1" applyFill="1" applyBorder="1" applyAlignment="1">
      <alignment vertical="top"/>
    </xf>
    <xf numFmtId="0" fontId="3" fillId="0" borderId="0" xfId="0" applyFont="1" applyFill="1" applyBorder="1" applyAlignment="1">
      <alignment horizontal="center" vertical="top"/>
    </xf>
    <xf numFmtId="0" fontId="3" fillId="0" borderId="31" xfId="0" applyFont="1" applyBorder="1" applyAlignment="1">
      <alignment horizontal="left" vertical="center"/>
    </xf>
    <xf numFmtId="0" fontId="3" fillId="0" borderId="0" xfId="0" applyFont="1" applyBorder="1" applyAlignment="1">
      <alignment horizontal="left" vertical="top" wrapText="1"/>
    </xf>
    <xf numFmtId="0" fontId="3" fillId="0" borderId="31" xfId="0" applyFont="1" applyBorder="1" applyAlignment="1">
      <alignment horizontal="left" vertical="top" wrapText="1"/>
    </xf>
    <xf numFmtId="0" fontId="3" fillId="0" borderId="31" xfId="0" applyFont="1" applyFill="1" applyBorder="1" applyAlignment="1">
      <alignment horizontal="left" vertical="center" shrinkToFit="1"/>
    </xf>
    <xf numFmtId="0" fontId="3" fillId="0" borderId="31" xfId="0" applyFont="1" applyBorder="1" applyAlignment="1">
      <alignment horizontal="left" vertical="center" shrinkToFit="1"/>
    </xf>
    <xf numFmtId="0" fontId="3" fillId="0" borderId="25" xfId="0" applyFont="1" applyFill="1" applyBorder="1" applyAlignment="1">
      <alignment horizontal="center" vertical="center" shrinkToFit="1"/>
    </xf>
    <xf numFmtId="187" fontId="3" fillId="0" borderId="25" xfId="0" applyNumberFormat="1" applyFont="1" applyFill="1" applyBorder="1" applyAlignment="1">
      <alignment horizontal="center" vertical="center" shrinkToFit="1"/>
    </xf>
    <xf numFmtId="0" fontId="3" fillId="5" borderId="31" xfId="0" applyFont="1" applyFill="1" applyBorder="1" applyAlignment="1">
      <alignment horizontal="left" vertical="top" wrapText="1"/>
    </xf>
    <xf numFmtId="0" fontId="3" fillId="5" borderId="29" xfId="0" applyFont="1" applyFill="1" applyBorder="1" applyAlignment="1">
      <alignment horizontal="left" vertical="center" shrinkToFit="1"/>
    </xf>
    <xf numFmtId="0" fontId="3" fillId="0" borderId="103" xfId="0" applyFont="1" applyBorder="1">
      <alignment vertical="center"/>
    </xf>
    <xf numFmtId="0" fontId="3" fillId="0" borderId="131" xfId="0" applyFont="1" applyBorder="1">
      <alignment vertical="center"/>
    </xf>
    <xf numFmtId="0" fontId="3" fillId="0" borderId="37" xfId="0" applyFont="1" applyBorder="1">
      <alignment vertical="center"/>
    </xf>
    <xf numFmtId="0" fontId="3" fillId="0" borderId="53" xfId="0" applyFont="1" applyBorder="1">
      <alignment vertical="center"/>
    </xf>
    <xf numFmtId="0" fontId="3" fillId="0" borderId="120" xfId="0" applyFont="1" applyBorder="1" applyAlignment="1">
      <alignment horizontal="center" vertical="center"/>
    </xf>
    <xf numFmtId="0" fontId="3" fillId="0" borderId="130"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3" fillId="0" borderId="37" xfId="0" applyFont="1" applyBorder="1" applyAlignment="1">
      <alignment horizontal="left" vertical="center" shrinkToFit="1"/>
    </xf>
    <xf numFmtId="0" fontId="3" fillId="0" borderId="53" xfId="0" applyFont="1" applyBorder="1" applyAlignment="1">
      <alignment horizontal="left" vertical="center" shrinkToFit="1"/>
    </xf>
    <xf numFmtId="0" fontId="3" fillId="0" borderId="54" xfId="0" applyFont="1" applyBorder="1">
      <alignment vertical="center"/>
    </xf>
    <xf numFmtId="0" fontId="3" fillId="0" borderId="121" xfId="0" applyFont="1" applyBorder="1">
      <alignment vertical="center"/>
    </xf>
    <xf numFmtId="0" fontId="3" fillId="5" borderId="33" xfId="0" applyFont="1" applyFill="1" applyBorder="1" applyAlignment="1">
      <alignment horizontal="left" vertical="center" shrinkToFit="1"/>
    </xf>
    <xf numFmtId="0" fontId="3" fillId="5" borderId="24" xfId="0" applyFont="1" applyFill="1" applyBorder="1" applyAlignment="1">
      <alignment horizontal="left" vertical="center" shrinkToFit="1"/>
    </xf>
    <xf numFmtId="0" fontId="3" fillId="5" borderId="24" xfId="0" applyFont="1" applyFill="1" applyBorder="1" applyAlignment="1">
      <alignment horizontal="center" vertical="center" shrinkToFit="1"/>
    </xf>
    <xf numFmtId="0" fontId="3" fillId="0" borderId="24" xfId="0" applyFont="1" applyBorder="1">
      <alignment vertical="center"/>
    </xf>
    <xf numFmtId="0" fontId="3" fillId="0" borderId="32" xfId="0" applyFont="1" applyBorder="1" applyAlignment="1">
      <alignment vertical="center"/>
    </xf>
    <xf numFmtId="0" fontId="3" fillId="0" borderId="62" xfId="0" applyFont="1" applyBorder="1" applyAlignment="1">
      <alignment vertical="center"/>
    </xf>
    <xf numFmtId="0" fontId="3" fillId="0" borderId="33" xfId="0" applyFont="1" applyBorder="1" applyAlignment="1">
      <alignment vertical="center"/>
    </xf>
    <xf numFmtId="200" fontId="3" fillId="0" borderId="38" xfId="0" applyNumberFormat="1" applyFont="1" applyBorder="1" applyAlignment="1">
      <alignment horizontal="left" vertical="center"/>
    </xf>
    <xf numFmtId="0" fontId="3" fillId="5" borderId="26" xfId="0" applyFont="1" applyFill="1" applyBorder="1" applyAlignment="1">
      <alignment horizontal="left" vertical="top" wrapText="1"/>
    </xf>
    <xf numFmtId="0" fontId="3" fillId="5" borderId="27" xfId="0" applyFont="1" applyFill="1" applyBorder="1" applyAlignment="1">
      <alignment horizontal="left" vertical="top" wrapText="1"/>
    </xf>
    <xf numFmtId="0" fontId="3" fillId="5" borderId="30" xfId="0" applyFont="1" applyFill="1" applyBorder="1" applyAlignment="1">
      <alignment horizontal="left" vertical="top" wrapText="1"/>
    </xf>
    <xf numFmtId="0" fontId="3" fillId="5" borderId="28" xfId="0" applyFont="1" applyFill="1" applyBorder="1" applyAlignment="1">
      <alignment horizontal="left" vertical="top" wrapText="1"/>
    </xf>
    <xf numFmtId="185" fontId="3" fillId="0" borderId="26" xfId="0" applyNumberFormat="1" applyFont="1" applyFill="1" applyBorder="1" applyAlignment="1">
      <alignment horizontal="center" vertical="center"/>
    </xf>
    <xf numFmtId="185" fontId="3" fillId="0" borderId="27" xfId="0" applyNumberFormat="1" applyFont="1" applyFill="1" applyBorder="1" applyAlignment="1">
      <alignment horizontal="center" vertical="center"/>
    </xf>
    <xf numFmtId="185" fontId="3" fillId="0" borderId="28" xfId="0" applyNumberFormat="1" applyFont="1" applyFill="1" applyBorder="1" applyAlignment="1">
      <alignment horizontal="center" vertical="center"/>
    </xf>
    <xf numFmtId="185" fontId="3" fillId="0" borderId="29" xfId="0" applyNumberFormat="1" applyFont="1" applyFill="1" applyBorder="1" applyAlignment="1">
      <alignment horizontal="center" vertical="center"/>
    </xf>
    <xf numFmtId="0" fontId="3" fillId="5" borderId="81" xfId="0" applyFont="1" applyFill="1" applyBorder="1" applyAlignment="1">
      <alignment horizontal="left" vertical="top" wrapText="1"/>
    </xf>
    <xf numFmtId="0" fontId="3" fillId="5" borderId="78" xfId="0" applyFont="1" applyFill="1" applyBorder="1" applyAlignment="1">
      <alignment horizontal="left" vertical="top" wrapText="1"/>
    </xf>
    <xf numFmtId="197" fontId="3" fillId="0" borderId="24" xfId="0" applyNumberFormat="1" applyFont="1" applyBorder="1" applyAlignment="1">
      <alignment horizontal="center" vertical="center"/>
    </xf>
    <xf numFmtId="197" fontId="3" fillId="5" borderId="32" xfId="0" applyNumberFormat="1" applyFont="1" applyFill="1" applyBorder="1" applyAlignment="1">
      <alignment horizontal="center" vertical="center"/>
    </xf>
    <xf numFmtId="197" fontId="3" fillId="5" borderId="33" xfId="0" applyNumberFormat="1" applyFont="1" applyFill="1" applyBorder="1" applyAlignment="1">
      <alignment horizontal="center" vertical="center"/>
    </xf>
    <xf numFmtId="0" fontId="3" fillId="5" borderId="32"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62" xfId="0" applyFont="1" applyFill="1" applyBorder="1" applyAlignment="1">
      <alignment horizontal="center" vertical="center"/>
    </xf>
    <xf numFmtId="0" fontId="3" fillId="0" borderId="62" xfId="0" applyFont="1" applyBorder="1" applyAlignment="1">
      <alignment horizontal="center" vertical="center"/>
    </xf>
    <xf numFmtId="0" fontId="5" fillId="0" borderId="147" xfId="0" applyFont="1" applyBorder="1">
      <alignment vertical="center"/>
    </xf>
    <xf numFmtId="0" fontId="5" fillId="0" borderId="79" xfId="0" applyFont="1" applyBorder="1">
      <alignment vertical="center"/>
    </xf>
    <xf numFmtId="0" fontId="5" fillId="0" borderId="148" xfId="0" applyFont="1" applyBorder="1">
      <alignment vertical="center"/>
    </xf>
    <xf numFmtId="0" fontId="3" fillId="5" borderId="149" xfId="0" applyFont="1" applyFill="1" applyBorder="1" applyAlignment="1">
      <alignment horizontal="left" vertical="top" wrapText="1"/>
    </xf>
    <xf numFmtId="0" fontId="3" fillId="5" borderId="57" xfId="0" applyFont="1" applyFill="1" applyBorder="1" applyAlignment="1">
      <alignment horizontal="left" vertical="top" wrapText="1"/>
    </xf>
    <xf numFmtId="0" fontId="5" fillId="0" borderId="149" xfId="0" applyFont="1" applyBorder="1">
      <alignment vertical="center"/>
    </xf>
    <xf numFmtId="0" fontId="5" fillId="0" borderId="24" xfId="0" applyFont="1" applyBorder="1">
      <alignment vertical="center"/>
    </xf>
    <xf numFmtId="0" fontId="5" fillId="0" borderId="57" xfId="0" applyFont="1" applyBorder="1">
      <alignment vertical="center"/>
    </xf>
    <xf numFmtId="0" fontId="3" fillId="5" borderId="151" xfId="0" applyFont="1" applyFill="1" applyBorder="1" applyAlignment="1">
      <alignment horizontal="left" vertical="top" wrapText="1"/>
    </xf>
    <xf numFmtId="0" fontId="3" fillId="5" borderId="152" xfId="0" applyFont="1" applyFill="1" applyBorder="1" applyAlignment="1">
      <alignment horizontal="left" vertical="top" wrapText="1"/>
    </xf>
    <xf numFmtId="0" fontId="3" fillId="5" borderId="155" xfId="0" applyFont="1" applyFill="1" applyBorder="1" applyAlignment="1">
      <alignment horizontal="left" vertical="top" wrapText="1"/>
    </xf>
    <xf numFmtId="0" fontId="3" fillId="5" borderId="57" xfId="0" applyFont="1" applyFill="1" applyBorder="1" applyAlignment="1">
      <alignment horizontal="center" vertical="center"/>
    </xf>
    <xf numFmtId="0" fontId="3" fillId="0" borderId="33" xfId="0" applyFont="1" applyBorder="1">
      <alignment vertical="center"/>
    </xf>
    <xf numFmtId="0" fontId="3" fillId="0" borderId="27" xfId="0" applyFont="1" applyBorder="1">
      <alignment vertical="center"/>
    </xf>
    <xf numFmtId="0" fontId="3" fillId="5" borderId="53" xfId="0" applyFont="1" applyFill="1" applyBorder="1" applyAlignment="1">
      <alignment horizontal="left" vertical="top" wrapText="1"/>
    </xf>
    <xf numFmtId="0" fontId="3" fillId="5" borderId="12" xfId="0" applyFont="1" applyFill="1" applyBorder="1" applyAlignment="1">
      <alignment horizontal="left" vertical="top" wrapText="1"/>
    </xf>
    <xf numFmtId="0" fontId="3" fillId="5" borderId="15" xfId="0" applyFont="1" applyFill="1" applyBorder="1" applyAlignment="1">
      <alignment horizontal="left" vertical="top" wrapText="1"/>
    </xf>
    <xf numFmtId="0" fontId="5" fillId="0" borderId="8" xfId="0" applyFont="1" applyBorder="1">
      <alignment vertical="center"/>
    </xf>
    <xf numFmtId="0" fontId="5" fillId="0" borderId="80" xfId="0" applyFont="1" applyBorder="1">
      <alignment vertical="center"/>
    </xf>
    <xf numFmtId="0" fontId="3" fillId="0" borderId="37" xfId="0" applyFont="1" applyBorder="1" applyAlignment="1">
      <alignment vertical="center"/>
    </xf>
    <xf numFmtId="0" fontId="3" fillId="0" borderId="27" xfId="0" applyFont="1" applyBorder="1" applyAlignment="1">
      <alignment vertical="center"/>
    </xf>
    <xf numFmtId="0" fontId="3" fillId="5" borderId="54" xfId="0" applyFont="1" applyFill="1" applyBorder="1" applyAlignment="1">
      <alignment horizontal="left" vertical="top" wrapText="1"/>
    </xf>
    <xf numFmtId="0" fontId="5" fillId="0" borderId="62" xfId="0" applyFont="1" applyBorder="1">
      <alignment vertical="center"/>
    </xf>
    <xf numFmtId="0" fontId="5" fillId="0" borderId="33" xfId="0" applyFont="1" applyBorder="1">
      <alignment vertical="center"/>
    </xf>
    <xf numFmtId="0" fontId="5" fillId="0" borderId="5" xfId="0" applyFont="1" applyBorder="1">
      <alignment vertical="center"/>
    </xf>
    <xf numFmtId="0" fontId="3" fillId="5" borderId="134" xfId="0" applyFont="1" applyFill="1" applyBorder="1" applyAlignment="1">
      <alignment horizontal="center" vertical="center"/>
    </xf>
    <xf numFmtId="0" fontId="3" fillId="5" borderId="107" xfId="0" applyFont="1" applyFill="1" applyBorder="1" applyAlignment="1">
      <alignment horizontal="center" vertical="center"/>
    </xf>
    <xf numFmtId="0" fontId="3" fillId="5" borderId="156" xfId="0" applyFont="1" applyFill="1" applyBorder="1" applyAlignment="1">
      <alignment horizontal="center" vertical="center"/>
    </xf>
    <xf numFmtId="0" fontId="3" fillId="5" borderId="74" xfId="0" applyFont="1" applyFill="1" applyBorder="1" applyAlignment="1">
      <alignment horizontal="center" vertical="center"/>
    </xf>
    <xf numFmtId="0" fontId="3" fillId="5" borderId="56" xfId="0" applyFont="1" applyFill="1" applyBorder="1" applyAlignment="1">
      <alignment horizontal="center" vertical="center"/>
    </xf>
    <xf numFmtId="0" fontId="3" fillId="0" borderId="14" xfId="0" applyFont="1" applyBorder="1">
      <alignment vertical="center"/>
    </xf>
    <xf numFmtId="0" fontId="3" fillId="5" borderId="77" xfId="0" applyFont="1" applyFill="1" applyBorder="1" applyAlignment="1">
      <alignment horizontal="center" vertical="center"/>
    </xf>
    <xf numFmtId="0" fontId="3" fillId="0" borderId="43" xfId="0" applyFont="1" applyBorder="1" applyAlignment="1">
      <alignment horizontal="center" vertical="center"/>
    </xf>
    <xf numFmtId="0" fontId="3" fillId="5" borderId="0" xfId="0" applyFont="1" applyFill="1" applyBorder="1" applyAlignment="1">
      <alignment horizontal="left" vertical="center" wrapText="1"/>
    </xf>
    <xf numFmtId="0" fontId="3" fillId="0" borderId="59" xfId="0" applyFont="1" applyBorder="1">
      <alignment vertical="center"/>
    </xf>
    <xf numFmtId="0" fontId="3" fillId="0" borderId="60" xfId="0" applyFont="1" applyBorder="1">
      <alignment vertical="center"/>
    </xf>
    <xf numFmtId="0" fontId="3" fillId="0" borderId="90" xfId="0" applyFont="1" applyBorder="1">
      <alignment vertical="center"/>
    </xf>
    <xf numFmtId="0" fontId="3" fillId="0" borderId="91" xfId="0" applyFont="1" applyBorder="1">
      <alignment vertical="center"/>
    </xf>
    <xf numFmtId="0" fontId="3" fillId="0" borderId="79" xfId="0" applyFont="1" applyBorder="1" applyAlignment="1">
      <alignment horizontal="left" vertical="center"/>
    </xf>
    <xf numFmtId="0" fontId="3" fillId="0" borderId="148" xfId="0" applyFont="1" applyBorder="1" applyAlignment="1">
      <alignment horizontal="left" vertical="center"/>
    </xf>
    <xf numFmtId="0" fontId="3" fillId="0" borderId="24" xfId="0" applyFont="1" applyBorder="1" applyAlignment="1">
      <alignment horizontal="left" vertical="center" shrinkToFit="1"/>
    </xf>
    <xf numFmtId="0" fontId="3" fillId="0" borderId="57" xfId="0" applyFont="1" applyBorder="1" applyAlignment="1">
      <alignment horizontal="left" vertical="center" shrinkToFit="1"/>
    </xf>
    <xf numFmtId="0" fontId="3" fillId="0" borderId="34" xfId="0" applyFont="1" applyBorder="1" applyAlignment="1">
      <alignment horizontal="center" vertical="center"/>
    </xf>
    <xf numFmtId="0" fontId="3" fillId="0" borderId="70" xfId="0" applyFont="1" applyBorder="1" applyAlignment="1">
      <alignment horizontal="center" vertical="center" shrinkToFit="1"/>
    </xf>
    <xf numFmtId="205" fontId="3" fillId="0" borderId="70" xfId="0" applyNumberFormat="1" applyFont="1" applyBorder="1" applyAlignment="1">
      <alignment horizontal="center" vertical="center" shrinkToFit="1"/>
    </xf>
    <xf numFmtId="0" fontId="3" fillId="0" borderId="147"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14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51" xfId="0" applyFont="1" applyBorder="1" applyAlignment="1">
      <alignment horizontal="center" vertical="center" wrapText="1"/>
    </xf>
    <xf numFmtId="0" fontId="3" fillId="0" borderId="152" xfId="0" applyFont="1" applyBorder="1" applyAlignment="1">
      <alignment horizontal="center" vertical="center" wrapText="1"/>
    </xf>
    <xf numFmtId="0" fontId="3" fillId="0" borderId="79" xfId="0" applyFont="1" applyBorder="1" applyAlignment="1">
      <alignment horizontal="center" vertical="center"/>
    </xf>
    <xf numFmtId="0" fontId="3" fillId="0" borderId="152" xfId="0" applyFont="1" applyBorder="1" applyAlignment="1">
      <alignment horizontal="center" vertical="center"/>
    </xf>
    <xf numFmtId="0" fontId="3" fillId="0" borderId="147" xfId="0" applyFont="1" applyBorder="1" applyAlignment="1">
      <alignment horizontal="center" vertical="center"/>
    </xf>
    <xf numFmtId="0" fontId="3" fillId="0" borderId="149" xfId="0" applyFont="1" applyBorder="1" applyAlignment="1">
      <alignment horizontal="center" vertical="center"/>
    </xf>
    <xf numFmtId="0" fontId="3" fillId="0" borderId="150" xfId="0" applyFont="1" applyBorder="1" applyAlignment="1">
      <alignment horizontal="center" vertical="center"/>
    </xf>
    <xf numFmtId="0" fontId="3" fillId="0" borderId="76" xfId="0" applyFont="1" applyBorder="1" applyAlignment="1">
      <alignment horizontal="center" vertical="center" shrinkToFit="1"/>
    </xf>
    <xf numFmtId="0" fontId="3" fillId="0" borderId="151" xfId="0" applyFont="1" applyBorder="1" applyAlignment="1">
      <alignment horizontal="center" vertical="center"/>
    </xf>
    <xf numFmtId="178" fontId="3" fillId="0" borderId="70" xfId="0" applyNumberFormat="1" applyFont="1" applyBorder="1" applyAlignment="1">
      <alignment horizontal="center" vertical="center" shrinkToFit="1"/>
    </xf>
    <xf numFmtId="0" fontId="3" fillId="0" borderId="147" xfId="0" applyFont="1" applyBorder="1">
      <alignment vertical="center"/>
    </xf>
    <xf numFmtId="0" fontId="3" fillId="0" borderId="79" xfId="0" applyFont="1" applyBorder="1">
      <alignment vertical="center"/>
    </xf>
    <xf numFmtId="56" fontId="3" fillId="0" borderId="24" xfId="0" applyNumberFormat="1" applyFont="1" applyBorder="1" applyAlignment="1">
      <alignment horizontal="center" vertical="center"/>
    </xf>
    <xf numFmtId="56" fontId="3" fillId="0" borderId="32" xfId="0" applyNumberFormat="1" applyFont="1" applyBorder="1" applyAlignment="1">
      <alignment horizontal="center" vertical="center"/>
    </xf>
    <xf numFmtId="0" fontId="5" fillId="0" borderId="24" xfId="0" applyFont="1" applyFill="1" applyBorder="1" applyAlignment="1">
      <alignment horizontal="center" vertical="center"/>
    </xf>
    <xf numFmtId="0" fontId="4" fillId="0" borderId="0" xfId="0" applyFont="1" applyAlignment="1">
      <alignment horizontal="center" vertical="center"/>
    </xf>
    <xf numFmtId="56" fontId="3" fillId="5" borderId="24" xfId="0" applyNumberFormat="1" applyFont="1" applyFill="1" applyBorder="1" applyAlignment="1">
      <alignment horizontal="center" vertical="center"/>
    </xf>
    <xf numFmtId="56" fontId="3" fillId="5" borderId="32" xfId="0" applyNumberFormat="1" applyFont="1" applyFill="1" applyBorder="1" applyAlignment="1">
      <alignment horizontal="center" vertical="center"/>
    </xf>
    <xf numFmtId="197" fontId="3" fillId="0" borderId="24" xfId="0" applyNumberFormat="1" applyFont="1" applyBorder="1" applyAlignment="1">
      <alignment horizontal="center" vertical="center" shrinkToFit="1"/>
    </xf>
    <xf numFmtId="0" fontId="3" fillId="0" borderId="24" xfId="0" applyFont="1" applyBorder="1" applyAlignment="1">
      <alignment horizontal="center" vertical="center" shrinkToFit="1"/>
    </xf>
    <xf numFmtId="0" fontId="24"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xf>
    <xf numFmtId="0" fontId="23" fillId="0" borderId="24" xfId="0" applyFont="1" applyBorder="1" applyAlignment="1">
      <alignment horizontal="center" vertical="center"/>
    </xf>
    <xf numFmtId="0" fontId="21" fillId="0" borderId="62" xfId="0" applyFont="1" applyBorder="1" applyAlignment="1">
      <alignment horizontal="left" vertical="center" shrinkToFit="1"/>
    </xf>
    <xf numFmtId="0" fontId="21" fillId="0" borderId="33" xfId="0" applyFont="1" applyBorder="1" applyAlignment="1">
      <alignment horizontal="left" vertical="center" shrinkToFit="1"/>
    </xf>
    <xf numFmtId="0" fontId="22" fillId="0" borderId="32" xfId="0" applyFont="1" applyFill="1" applyBorder="1" applyAlignment="1">
      <alignment horizontal="center" vertical="center" shrinkToFit="1"/>
    </xf>
    <xf numFmtId="0" fontId="22" fillId="0" borderId="62" xfId="0" applyFont="1" applyFill="1" applyBorder="1" applyAlignment="1">
      <alignment horizontal="center" vertical="center" shrinkToFit="1"/>
    </xf>
    <xf numFmtId="0" fontId="22" fillId="0" borderId="33" xfId="0" applyFont="1" applyFill="1" applyBorder="1" applyAlignment="1">
      <alignment horizontal="center" vertical="center" shrinkToFit="1"/>
    </xf>
    <xf numFmtId="0" fontId="22" fillId="0" borderId="32" xfId="0" applyFont="1" applyBorder="1" applyAlignment="1">
      <alignment horizontal="center" vertical="center"/>
    </xf>
    <xf numFmtId="0" fontId="22" fillId="0" borderId="62" xfId="0" applyFont="1" applyBorder="1" applyAlignment="1">
      <alignment horizontal="center" vertical="center"/>
    </xf>
    <xf numFmtId="0" fontId="22" fillId="0" borderId="33" xfId="0" applyFont="1" applyBorder="1" applyAlignment="1">
      <alignment horizontal="center" vertical="center"/>
    </xf>
    <xf numFmtId="209" fontId="21" fillId="0" borderId="0" xfId="0" applyNumberFormat="1" applyFont="1" applyAlignment="1">
      <alignment horizontal="left" vertical="center"/>
    </xf>
    <xf numFmtId="0" fontId="21" fillId="5" borderId="0" xfId="0" applyFont="1" applyFill="1" applyAlignment="1">
      <alignment horizontal="center" vertical="center"/>
    </xf>
    <xf numFmtId="0" fontId="21" fillId="5" borderId="0" xfId="0" applyFont="1" applyFill="1" applyBorder="1" applyAlignment="1">
      <alignment horizontal="center" vertical="center"/>
    </xf>
    <xf numFmtId="0" fontId="21" fillId="5" borderId="14" xfId="0" applyFont="1" applyFill="1" applyBorder="1" applyAlignment="1">
      <alignment horizontal="center" vertical="center"/>
    </xf>
    <xf numFmtId="0" fontId="21" fillId="0" borderId="0" xfId="0" applyFont="1">
      <alignment vertical="center"/>
    </xf>
    <xf numFmtId="0" fontId="21" fillId="0" borderId="0" xfId="0" applyFont="1" applyAlignment="1">
      <alignment vertical="top" wrapText="1"/>
    </xf>
    <xf numFmtId="209" fontId="21" fillId="5" borderId="0" xfId="0" applyNumberFormat="1" applyFont="1" applyFill="1" applyAlignment="1">
      <alignment horizontal="left" vertical="center" shrinkToFit="1"/>
    </xf>
    <xf numFmtId="0" fontId="21" fillId="0" borderId="0" xfId="0" applyFont="1" applyFill="1" applyAlignment="1">
      <alignment horizontal="center" vertical="center"/>
    </xf>
    <xf numFmtId="209" fontId="21" fillId="0" borderId="0" xfId="0" applyNumberFormat="1" applyFont="1" applyFill="1" applyAlignment="1">
      <alignment horizontal="left" vertical="center"/>
    </xf>
    <xf numFmtId="0" fontId="21" fillId="0" borderId="0" xfId="0" applyFont="1" applyFill="1" applyBorder="1" applyAlignment="1">
      <alignment horizontal="center" vertical="center"/>
    </xf>
    <xf numFmtId="0" fontId="3" fillId="5" borderId="24" xfId="0" applyFont="1" applyFill="1" applyBorder="1" applyAlignment="1">
      <alignment horizontal="center" vertical="center" wrapText="1"/>
    </xf>
    <xf numFmtId="197" fontId="3" fillId="5" borderId="24" xfId="0" applyNumberFormat="1" applyFont="1" applyFill="1" applyBorder="1" applyAlignment="1">
      <alignment horizontal="right" vertical="center" shrinkToFit="1"/>
    </xf>
    <xf numFmtId="0" fontId="3" fillId="5" borderId="24" xfId="0" applyFont="1" applyFill="1" applyBorder="1" applyAlignment="1">
      <alignment horizontal="left" vertical="center" wrapText="1"/>
    </xf>
  </cellXfs>
  <cellStyles count="5">
    <cellStyle name="桁区切り 3" xfId="2"/>
    <cellStyle name="桁区切り 4" xfId="4"/>
    <cellStyle name="標準" xfId="0" builtinId="0"/>
    <cellStyle name="標準 2" xfId="1"/>
    <cellStyle name="標準 4 2" xfId="3"/>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209550</xdr:colOff>
      <xdr:row>1</xdr:row>
      <xdr:rowOff>190500</xdr:rowOff>
    </xdr:from>
    <xdr:to>
      <xdr:col>15</xdr:col>
      <xdr:colOff>38100</xdr:colOff>
      <xdr:row>5</xdr:row>
      <xdr:rowOff>19050</xdr:rowOff>
    </xdr:to>
    <xdr:sp macro="" textlink="">
      <xdr:nvSpPr>
        <xdr:cNvPr id="2" name="AutoShape 15">
          <a:extLst>
            <a:ext uri="{FF2B5EF4-FFF2-40B4-BE49-F238E27FC236}">
              <a16:creationId xmlns="" xmlns:a16="http://schemas.microsoft.com/office/drawing/2014/main" id="{00000000-0008-0000-0500-000002000000}"/>
            </a:ext>
          </a:extLst>
        </xdr:cNvPr>
        <xdr:cNvSpPr>
          <a:spLocks noChangeArrowheads="1"/>
        </xdr:cNvSpPr>
      </xdr:nvSpPr>
      <xdr:spPr bwMode="auto">
        <a:xfrm>
          <a:off x="9696450" y="190500"/>
          <a:ext cx="1200150" cy="704850"/>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研修の日程案（時間、講義タイトル等）をご入力ください。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123825</xdr:colOff>
      <xdr:row>6</xdr:row>
      <xdr:rowOff>38100</xdr:rowOff>
    </xdr:from>
    <xdr:to>
      <xdr:col>16</xdr:col>
      <xdr:colOff>638175</xdr:colOff>
      <xdr:row>9</xdr:row>
      <xdr:rowOff>123824</xdr:rowOff>
    </xdr:to>
    <xdr:sp macro="" textlink="">
      <xdr:nvSpPr>
        <xdr:cNvPr id="2" name="AutoShape 15">
          <a:extLst>
            <a:ext uri="{FF2B5EF4-FFF2-40B4-BE49-F238E27FC236}">
              <a16:creationId xmlns="" xmlns:a16="http://schemas.microsoft.com/office/drawing/2014/main" id="{00000000-0008-0000-0500-000002000000}"/>
            </a:ext>
          </a:extLst>
        </xdr:cNvPr>
        <xdr:cNvSpPr>
          <a:spLocks noChangeArrowheads="1"/>
        </xdr:cNvSpPr>
      </xdr:nvSpPr>
      <xdr:spPr bwMode="auto">
        <a:xfrm>
          <a:off x="8343900" y="1352550"/>
          <a:ext cx="2571750" cy="742949"/>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000" b="0" i="0" u="none" strike="noStrike" baseline="0">
              <a:solidFill>
                <a:srgbClr val="0000FF"/>
              </a:solidFill>
              <a:latin typeface="ＭＳ Ｐゴシック"/>
              <a:ea typeface="ＭＳ Ｐゴシック"/>
            </a:rPr>
            <a:t>水色：選択セル</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該当項目が無い場合は、手入力してください。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123825</xdr:colOff>
      <xdr:row>6</xdr:row>
      <xdr:rowOff>28575</xdr:rowOff>
    </xdr:from>
    <xdr:to>
      <xdr:col>16</xdr:col>
      <xdr:colOff>638175</xdr:colOff>
      <xdr:row>9</xdr:row>
      <xdr:rowOff>114299</xdr:rowOff>
    </xdr:to>
    <xdr:sp macro="" textlink="">
      <xdr:nvSpPr>
        <xdr:cNvPr id="2" name="AutoShape 15">
          <a:extLst>
            <a:ext uri="{FF2B5EF4-FFF2-40B4-BE49-F238E27FC236}">
              <a16:creationId xmlns="" xmlns:a16="http://schemas.microsoft.com/office/drawing/2014/main" id="{00000000-0008-0000-0500-000002000000}"/>
            </a:ext>
          </a:extLst>
        </xdr:cNvPr>
        <xdr:cNvSpPr>
          <a:spLocks noChangeArrowheads="1"/>
        </xdr:cNvSpPr>
      </xdr:nvSpPr>
      <xdr:spPr bwMode="auto">
        <a:xfrm>
          <a:off x="8343900" y="1343025"/>
          <a:ext cx="2571750" cy="742949"/>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000" b="0" i="0" u="none" strike="noStrike" baseline="0">
              <a:solidFill>
                <a:srgbClr val="0000FF"/>
              </a:solidFill>
              <a:latin typeface="ＭＳ Ｐゴシック"/>
              <a:ea typeface="ＭＳ Ｐゴシック"/>
            </a:rPr>
            <a:t>水色：選択セル</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該当項目が無い場合は、手入力してください。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209550</xdr:colOff>
      <xdr:row>0</xdr:row>
      <xdr:rowOff>190500</xdr:rowOff>
    </xdr:from>
    <xdr:to>
      <xdr:col>15</xdr:col>
      <xdr:colOff>38100</xdr:colOff>
      <xdr:row>4</xdr:row>
      <xdr:rowOff>19050</xdr:rowOff>
    </xdr:to>
    <xdr:sp macro="" textlink="">
      <xdr:nvSpPr>
        <xdr:cNvPr id="2" name="AutoShape 15">
          <a:extLst>
            <a:ext uri="{FF2B5EF4-FFF2-40B4-BE49-F238E27FC236}">
              <a16:creationId xmlns="" xmlns:a16="http://schemas.microsoft.com/office/drawing/2014/main" id="{00000000-0008-0000-0500-000002000000}"/>
            </a:ext>
          </a:extLst>
        </xdr:cNvPr>
        <xdr:cNvSpPr>
          <a:spLocks noChangeArrowheads="1"/>
        </xdr:cNvSpPr>
      </xdr:nvSpPr>
      <xdr:spPr bwMode="auto">
        <a:xfrm>
          <a:off x="9696450" y="190500"/>
          <a:ext cx="1200150" cy="704850"/>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研修の日程案（時間、講義タイトル等）をご入力ください。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762000</xdr:colOff>
      <xdr:row>1</xdr:row>
      <xdr:rowOff>209550</xdr:rowOff>
    </xdr:from>
    <xdr:to>
      <xdr:col>4</xdr:col>
      <xdr:colOff>133350</xdr:colOff>
      <xdr:row>3</xdr:row>
      <xdr:rowOff>9525</xdr:rowOff>
    </xdr:to>
    <xdr:sp macro="" textlink="">
      <xdr:nvSpPr>
        <xdr:cNvPr id="2" name="円/楕円 1">
          <a:extLst>
            <a:ext uri="{FF2B5EF4-FFF2-40B4-BE49-F238E27FC236}">
              <a16:creationId xmlns:a16="http://schemas.microsoft.com/office/drawing/2014/main" xmlns="" id="{00000000-0008-0000-1100-000003000000}"/>
            </a:ext>
          </a:extLst>
        </xdr:cNvPr>
        <xdr:cNvSpPr/>
      </xdr:nvSpPr>
      <xdr:spPr>
        <a:xfrm>
          <a:off x="2247900" y="428625"/>
          <a:ext cx="83820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342898</xdr:colOff>
      <xdr:row>6</xdr:row>
      <xdr:rowOff>19051</xdr:rowOff>
    </xdr:from>
    <xdr:to>
      <xdr:col>8</xdr:col>
      <xdr:colOff>76200</xdr:colOff>
      <xdr:row>6</xdr:row>
      <xdr:rowOff>266217</xdr:rowOff>
    </xdr:to>
    <xdr:sp macro="" textlink="">
      <xdr:nvSpPr>
        <xdr:cNvPr id="3" name="円/楕円 2">
          <a:extLst>
            <a:ext uri="{FF2B5EF4-FFF2-40B4-BE49-F238E27FC236}">
              <a16:creationId xmlns="" xmlns:a16="http://schemas.microsoft.com/office/drawing/2014/main" id="{00000000-0008-0000-1100-000002000000}"/>
            </a:ext>
          </a:extLst>
        </xdr:cNvPr>
        <xdr:cNvSpPr/>
      </xdr:nvSpPr>
      <xdr:spPr>
        <a:xfrm flipH="1">
          <a:off x="5124448" y="1447801"/>
          <a:ext cx="247652" cy="247166"/>
        </a:xfrm>
        <a:prstGeom prst="ellipse">
          <a:avLst/>
        </a:prstGeom>
        <a:solidFill>
          <a:schemeClr val="lt1">
            <a:alpha val="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180975</xdr:colOff>
      <xdr:row>1</xdr:row>
      <xdr:rowOff>123825</xdr:rowOff>
    </xdr:from>
    <xdr:to>
      <xdr:col>14</xdr:col>
      <xdr:colOff>9525</xdr:colOff>
      <xdr:row>5</xdr:row>
      <xdr:rowOff>171450</xdr:rowOff>
    </xdr:to>
    <xdr:sp macro="" textlink="">
      <xdr:nvSpPr>
        <xdr:cNvPr id="4" name="AutoShape 15">
          <a:extLst>
            <a:ext uri="{FF2B5EF4-FFF2-40B4-BE49-F238E27FC236}">
              <a16:creationId xmlns="" xmlns:a16="http://schemas.microsoft.com/office/drawing/2014/main" id="{00000000-0008-0000-0500-000002000000}"/>
            </a:ext>
          </a:extLst>
        </xdr:cNvPr>
        <xdr:cNvSpPr>
          <a:spLocks noChangeArrowheads="1"/>
        </xdr:cNvSpPr>
      </xdr:nvSpPr>
      <xdr:spPr bwMode="auto">
        <a:xfrm>
          <a:off x="7419975" y="342900"/>
          <a:ext cx="2571750" cy="923925"/>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派遣講師・派遣通訳・管理員から該当のものに丸をつけてください。</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地域区分は、甲・乙・丙から該当のものに丸をつけてください。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kc002\&#27083;&#36896;&#25903;&#25588;&#35506;\&#20107;&#26989;&#27598;\2004&#39640;&#24230;IT\04%20IT&#28023;&#22806;&#30740;&#20462;\d.&#27010;&#31639;&#25173;&#12356;\&#28023;&#30740;&#12497;&#12483;&#12463;(PHFE2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質問票"/>
      <sheetName val="000000"/>
      <sheetName val="集計表"/>
      <sheetName val="報告書"/>
      <sheetName val="入力データ"/>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tabSelected="1" view="pageBreakPreview" zoomScaleNormal="100" zoomScaleSheetLayoutView="100" workbookViewId="0"/>
  </sheetViews>
  <sheetFormatPr defaultRowHeight="17.25" customHeight="1"/>
  <cols>
    <col min="1" max="1" width="5.5" style="518" customWidth="1"/>
    <col min="2" max="2" width="3.625" style="518" customWidth="1"/>
    <col min="3" max="3" width="7.125" style="517" bestFit="1" customWidth="1"/>
    <col min="4" max="4" width="7.75" style="517" bestFit="1" customWidth="1"/>
    <col min="5" max="5" width="72.625" style="518" customWidth="1"/>
    <col min="6" max="16384" width="9" style="518"/>
  </cols>
  <sheetData>
    <row r="1" spans="1:5" ht="17.25" customHeight="1">
      <c r="A1" s="1" t="s">
        <v>887</v>
      </c>
      <c r="B1" s="1"/>
      <c r="C1" s="2"/>
      <c r="D1" s="2"/>
    </row>
    <row r="3" spans="1:5" ht="17.25" customHeight="1" thickBot="1">
      <c r="A3" s="4" t="s">
        <v>0</v>
      </c>
      <c r="B3" s="4"/>
      <c r="C3" s="5"/>
      <c r="D3" s="5"/>
    </row>
    <row r="4" spans="1:5" ht="17.25" customHeight="1">
      <c r="A4" s="6"/>
      <c r="B4" s="519" t="s">
        <v>4</v>
      </c>
      <c r="C4" s="7"/>
      <c r="D4" s="7"/>
      <c r="E4" s="8"/>
    </row>
    <row r="5" spans="1:5" ht="17.25" customHeight="1">
      <c r="A5" s="9" t="s">
        <v>899</v>
      </c>
      <c r="B5" s="530" t="s">
        <v>23</v>
      </c>
      <c r="C5" s="531"/>
      <c r="D5" s="531"/>
      <c r="E5" s="532"/>
    </row>
    <row r="6" spans="1:5" ht="17.25" customHeight="1" thickBot="1">
      <c r="A6" s="10" t="s">
        <v>914</v>
      </c>
      <c r="B6" s="524"/>
      <c r="C6" s="525" t="s">
        <v>936</v>
      </c>
      <c r="D6" s="525" t="s">
        <v>158</v>
      </c>
      <c r="E6" s="526"/>
    </row>
    <row r="8" spans="1:5" ht="17.25" customHeight="1" thickBot="1">
      <c r="A8" s="4" t="s">
        <v>5</v>
      </c>
      <c r="B8" s="4"/>
      <c r="C8" s="5"/>
      <c r="D8" s="5"/>
    </row>
    <row r="9" spans="1:5" ht="17.25" customHeight="1">
      <c r="A9" s="12"/>
      <c r="B9" s="520" t="s">
        <v>4</v>
      </c>
      <c r="C9" s="13"/>
      <c r="D9" s="13"/>
      <c r="E9" s="14"/>
    </row>
    <row r="10" spans="1:5" ht="17.25" customHeight="1">
      <c r="A10" s="9" t="s">
        <v>915</v>
      </c>
      <c r="B10" s="530" t="s">
        <v>13</v>
      </c>
      <c r="C10" s="531"/>
      <c r="D10" s="531"/>
      <c r="E10" s="532"/>
    </row>
    <row r="11" spans="1:5" ht="17.25" customHeight="1">
      <c r="A11" s="15" t="s">
        <v>900</v>
      </c>
      <c r="B11" s="521"/>
      <c r="C11" s="16" t="s">
        <v>916</v>
      </c>
      <c r="D11" s="533" t="s">
        <v>215</v>
      </c>
      <c r="E11" s="534"/>
    </row>
    <row r="12" spans="1:5" ht="17.25" customHeight="1">
      <c r="A12" s="15" t="s">
        <v>917</v>
      </c>
      <c r="B12" s="521"/>
      <c r="C12" s="16"/>
      <c r="D12" s="16" t="s">
        <v>902</v>
      </c>
      <c r="E12" s="17" t="s">
        <v>903</v>
      </c>
    </row>
    <row r="13" spans="1:5" ht="17.25" customHeight="1">
      <c r="A13" s="15" t="s">
        <v>904</v>
      </c>
      <c r="B13" s="521"/>
      <c r="C13" s="16"/>
      <c r="D13" s="16" t="s">
        <v>905</v>
      </c>
      <c r="E13" s="17" t="s">
        <v>918</v>
      </c>
    </row>
    <row r="14" spans="1:5" ht="17.25" customHeight="1">
      <c r="A14" s="15" t="s">
        <v>919</v>
      </c>
      <c r="B14" s="521"/>
      <c r="C14" s="16" t="s">
        <v>906</v>
      </c>
      <c r="D14" s="533" t="s">
        <v>920</v>
      </c>
      <c r="E14" s="534"/>
    </row>
    <row r="15" spans="1:5" ht="17.25" customHeight="1">
      <c r="A15" s="15" t="s">
        <v>921</v>
      </c>
      <c r="B15" s="521"/>
      <c r="C15" s="16" t="s">
        <v>922</v>
      </c>
      <c r="D15" s="533" t="s">
        <v>35</v>
      </c>
      <c r="E15" s="534"/>
    </row>
    <row r="16" spans="1:5" ht="17.25" customHeight="1" thickBot="1">
      <c r="A16" s="10" t="s">
        <v>923</v>
      </c>
      <c r="B16" s="522"/>
      <c r="C16" s="11" t="s">
        <v>907</v>
      </c>
      <c r="D16" s="536" t="s">
        <v>924</v>
      </c>
      <c r="E16" s="537"/>
    </row>
    <row r="18" spans="1:5" ht="17.25" customHeight="1" thickBot="1">
      <c r="A18" s="4" t="s">
        <v>14</v>
      </c>
      <c r="B18" s="4"/>
      <c r="C18" s="5"/>
      <c r="D18" s="5"/>
    </row>
    <row r="19" spans="1:5" ht="17.25" customHeight="1">
      <c r="A19" s="18"/>
      <c r="B19" s="523" t="s">
        <v>4</v>
      </c>
      <c r="C19" s="19"/>
      <c r="D19" s="19"/>
      <c r="E19" s="20"/>
    </row>
    <row r="20" spans="1:5" ht="17.25" customHeight="1">
      <c r="A20" s="9" t="s">
        <v>1</v>
      </c>
      <c r="B20" s="530" t="s">
        <v>24</v>
      </c>
      <c r="C20" s="531"/>
      <c r="D20" s="531"/>
      <c r="E20" s="532"/>
    </row>
    <row r="21" spans="1:5" ht="17.25" customHeight="1">
      <c r="A21" s="15" t="s">
        <v>3</v>
      </c>
      <c r="B21" s="521"/>
      <c r="C21" s="16" t="s">
        <v>901</v>
      </c>
      <c r="D21" s="533" t="s">
        <v>25</v>
      </c>
      <c r="E21" s="534"/>
    </row>
    <row r="22" spans="1:5" ht="17.25" customHeight="1">
      <c r="A22" s="15" t="s">
        <v>7</v>
      </c>
      <c r="B22" s="521"/>
      <c r="C22" s="16" t="s">
        <v>925</v>
      </c>
      <c r="D22" s="533" t="s">
        <v>499</v>
      </c>
      <c r="E22" s="534"/>
    </row>
    <row r="23" spans="1:5" ht="17.25" customHeight="1">
      <c r="A23" s="15" t="s">
        <v>926</v>
      </c>
      <c r="B23" s="521"/>
      <c r="C23" s="16"/>
      <c r="D23" s="16" t="s">
        <v>902</v>
      </c>
      <c r="E23" s="17" t="s">
        <v>908</v>
      </c>
    </row>
    <row r="24" spans="1:5" ht="17.25" customHeight="1">
      <c r="A24" s="15" t="s">
        <v>9</v>
      </c>
      <c r="B24" s="521"/>
      <c r="C24" s="16"/>
      <c r="D24" s="16" t="s">
        <v>905</v>
      </c>
      <c r="E24" s="17" t="s">
        <v>927</v>
      </c>
    </row>
    <row r="25" spans="1:5" ht="17.25" customHeight="1">
      <c r="A25" s="15" t="s">
        <v>11</v>
      </c>
      <c r="B25" s="521"/>
      <c r="C25" s="16"/>
      <c r="D25" s="16" t="s">
        <v>909</v>
      </c>
      <c r="E25" s="17" t="s">
        <v>26</v>
      </c>
    </row>
    <row r="26" spans="1:5" ht="17.25" customHeight="1">
      <c r="A26" s="15" t="s">
        <v>12</v>
      </c>
      <c r="B26" s="521"/>
      <c r="C26" s="16"/>
      <c r="D26" s="16" t="s">
        <v>910</v>
      </c>
      <c r="E26" s="17" t="s">
        <v>27</v>
      </c>
    </row>
    <row r="27" spans="1:5" ht="17.25" customHeight="1">
      <c r="A27" s="15" t="s">
        <v>15</v>
      </c>
      <c r="B27" s="538" t="s">
        <v>32</v>
      </c>
      <c r="C27" s="533"/>
      <c r="D27" s="533"/>
      <c r="E27" s="534"/>
    </row>
    <row r="28" spans="1:5" ht="17.25" customHeight="1">
      <c r="A28" s="15" t="s">
        <v>16</v>
      </c>
      <c r="B28" s="538" t="s">
        <v>33</v>
      </c>
      <c r="C28" s="533"/>
      <c r="D28" s="533"/>
      <c r="E28" s="534"/>
    </row>
    <row r="29" spans="1:5" ht="17.25" customHeight="1">
      <c r="A29" s="15" t="s">
        <v>17</v>
      </c>
      <c r="B29" s="538" t="s">
        <v>34</v>
      </c>
      <c r="C29" s="533"/>
      <c r="D29" s="533"/>
      <c r="E29" s="534"/>
    </row>
    <row r="30" spans="1:5" ht="17.25" customHeight="1">
      <c r="A30" s="15" t="s">
        <v>18</v>
      </c>
      <c r="B30" s="538" t="s">
        <v>911</v>
      </c>
      <c r="C30" s="533"/>
      <c r="D30" s="533"/>
      <c r="E30" s="534"/>
    </row>
    <row r="31" spans="1:5" ht="17.25" customHeight="1">
      <c r="A31" s="15" t="s">
        <v>19</v>
      </c>
      <c r="B31" s="538" t="s">
        <v>928</v>
      </c>
      <c r="C31" s="533"/>
      <c r="D31" s="533"/>
      <c r="E31" s="534"/>
    </row>
    <row r="32" spans="1:5" ht="17.25" customHeight="1">
      <c r="A32" s="15" t="s">
        <v>20</v>
      </c>
      <c r="B32" s="538" t="s">
        <v>929</v>
      </c>
      <c r="C32" s="533"/>
      <c r="D32" s="533"/>
      <c r="E32" s="534"/>
    </row>
    <row r="33" spans="1:5" ht="17.25" customHeight="1">
      <c r="A33" s="15" t="s">
        <v>912</v>
      </c>
      <c r="B33" s="538" t="s">
        <v>886</v>
      </c>
      <c r="C33" s="533"/>
      <c r="D33" s="533"/>
      <c r="E33" s="534"/>
    </row>
    <row r="34" spans="1:5" ht="17.25" customHeight="1" thickBot="1">
      <c r="A34" s="10" t="s">
        <v>913</v>
      </c>
      <c r="B34" s="535" t="s">
        <v>930</v>
      </c>
      <c r="C34" s="536"/>
      <c r="D34" s="536"/>
      <c r="E34" s="537"/>
    </row>
  </sheetData>
  <mergeCells count="17">
    <mergeCell ref="B34:E34"/>
    <mergeCell ref="D16:E16"/>
    <mergeCell ref="B20:E20"/>
    <mergeCell ref="D21:E21"/>
    <mergeCell ref="D22:E22"/>
    <mergeCell ref="B27:E27"/>
    <mergeCell ref="B28:E28"/>
    <mergeCell ref="B29:E29"/>
    <mergeCell ref="B30:E30"/>
    <mergeCell ref="B31:E31"/>
    <mergeCell ref="B32:E32"/>
    <mergeCell ref="B33:E33"/>
    <mergeCell ref="B5:E5"/>
    <mergeCell ref="B10:E10"/>
    <mergeCell ref="D11:E11"/>
    <mergeCell ref="D14:E14"/>
    <mergeCell ref="D15:E15"/>
  </mergeCells>
  <phoneticPr fontId="1"/>
  <printOptions horizontalCentered="1"/>
  <pageMargins left="0.51181102362204722" right="0.51181102362204722" top="0.74803149606299213" bottom="0.55118110236220474" header="0.31496062992125984" footer="0.31496062992125984"/>
  <pageSetup paperSize="9" scale="85" orientation="portrait" r:id="rId1"/>
  <colBreaks count="1" manualBreakCount="1">
    <brk id="5" max="3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60"/>
  <sheetViews>
    <sheetView showGridLines="0" showZeros="0" view="pageBreakPreview" zoomScaleNormal="100" zoomScaleSheetLayoutView="100" workbookViewId="0">
      <selection sqref="A1:K1"/>
    </sheetView>
  </sheetViews>
  <sheetFormatPr defaultRowHeight="17.25" customHeight="1"/>
  <cols>
    <col min="1" max="5" width="9" style="160"/>
    <col min="6" max="7" width="10.875" style="160" customWidth="1"/>
    <col min="8" max="11" width="9" style="160"/>
    <col min="12" max="13" width="10.875" style="160" customWidth="1"/>
    <col min="14" max="16384" width="9" style="160"/>
  </cols>
  <sheetData>
    <row r="1" spans="1:13" ht="17.25" customHeight="1">
      <c r="A1" s="160" t="s">
        <v>399</v>
      </c>
    </row>
    <row r="2" spans="1:13" ht="17.25" customHeight="1">
      <c r="A2" s="615" t="s">
        <v>891</v>
      </c>
      <c r="B2" s="615"/>
      <c r="C2" s="615"/>
      <c r="D2" s="615"/>
      <c r="E2" s="615"/>
      <c r="F2" s="615"/>
      <c r="G2" s="615"/>
      <c r="H2" s="615"/>
      <c r="I2" s="615"/>
      <c r="J2" s="615"/>
      <c r="K2" s="615"/>
      <c r="L2" s="615"/>
      <c r="M2" s="615"/>
    </row>
    <row r="4" spans="1:13" ht="17.25" customHeight="1">
      <c r="A4" s="622" t="s">
        <v>158</v>
      </c>
      <c r="B4" s="622"/>
      <c r="C4" s="622"/>
      <c r="D4" s="622"/>
      <c r="E4" s="622"/>
      <c r="F4" s="622"/>
      <c r="G4" s="622"/>
      <c r="H4" s="622"/>
      <c r="I4" s="622"/>
      <c r="J4" s="622"/>
      <c r="K4" s="622"/>
      <c r="L4" s="622"/>
      <c r="M4" s="622"/>
    </row>
    <row r="5" spans="1:13" ht="17.25" customHeight="1" thickBot="1"/>
    <row r="6" spans="1:13" ht="17.25" customHeight="1">
      <c r="A6" s="674" t="s">
        <v>159</v>
      </c>
      <c r="B6" s="677" t="s">
        <v>160</v>
      </c>
      <c r="C6" s="677"/>
      <c r="D6" s="677"/>
      <c r="E6" s="677"/>
      <c r="F6" s="74" t="s">
        <v>63</v>
      </c>
      <c r="G6" s="75" t="s">
        <v>165</v>
      </c>
      <c r="H6" s="677" t="s">
        <v>166</v>
      </c>
      <c r="I6" s="677"/>
      <c r="J6" s="677"/>
      <c r="K6" s="677"/>
      <c r="L6" s="74" t="s">
        <v>63</v>
      </c>
      <c r="M6" s="76" t="s">
        <v>165</v>
      </c>
    </row>
    <row r="7" spans="1:13" ht="17.25" customHeight="1">
      <c r="A7" s="675"/>
      <c r="B7" s="845" t="str">
        <f>②海外研修日程案!B7</f>
        <v>（ 00：00 ～ 00：00 )</v>
      </c>
      <c r="C7" s="845"/>
      <c r="D7" s="845"/>
      <c r="E7" s="845"/>
      <c r="F7" s="207" t="s">
        <v>163</v>
      </c>
      <c r="G7" s="208" t="s">
        <v>163</v>
      </c>
      <c r="H7" s="845" t="str">
        <f>②海外研修日程案!H7</f>
        <v>（ 00：00 ～ 00：00 )</v>
      </c>
      <c r="I7" s="845"/>
      <c r="J7" s="845"/>
      <c r="K7" s="845"/>
      <c r="L7" s="207" t="s">
        <v>163</v>
      </c>
      <c r="M7" s="209" t="s">
        <v>163</v>
      </c>
    </row>
    <row r="8" spans="1:13" ht="17.25" customHeight="1" thickBot="1">
      <c r="A8" s="676"/>
      <c r="B8" s="846"/>
      <c r="C8" s="846"/>
      <c r="D8" s="846"/>
      <c r="E8" s="846"/>
      <c r="F8" s="210" t="s">
        <v>164</v>
      </c>
      <c r="G8" s="211" t="s">
        <v>164</v>
      </c>
      <c r="H8" s="846"/>
      <c r="I8" s="846"/>
      <c r="J8" s="846"/>
      <c r="K8" s="846"/>
      <c r="L8" s="210" t="s">
        <v>164</v>
      </c>
      <c r="M8" s="212" t="s">
        <v>164</v>
      </c>
    </row>
    <row r="9" spans="1:13" ht="17.25" customHeight="1">
      <c r="A9" s="92">
        <f>②海外研修日程案!A9</f>
        <v>44046</v>
      </c>
      <c r="B9" s="539" t="str">
        <f>②海外研修日程案!B9</f>
        <v>（例）
開講式
【講義】5Sについて、正しい5Sの理解
【演習】工具箱の5S演習</v>
      </c>
      <c r="C9" s="539"/>
      <c r="D9" s="539"/>
      <c r="E9" s="539"/>
      <c r="F9" s="213" t="str">
        <f>②海外研修日程案!F9</f>
        <v>山田講師</v>
      </c>
      <c r="G9" s="214" t="str">
        <f>②海外研修日程案!G9</f>
        <v>タナカ通訳</v>
      </c>
      <c r="H9" s="539" t="str">
        <f>②海外研修日程案!H9</f>
        <v>（例）
【グループワーク】現場の5S診断、改善提案
【発表】改善提案発表、ディスカッション、講評</v>
      </c>
      <c r="I9" s="539"/>
      <c r="J9" s="539"/>
      <c r="K9" s="539"/>
      <c r="L9" s="213" t="str">
        <f>②海外研修日程案!L9</f>
        <v>山田講師</v>
      </c>
      <c r="M9" s="215" t="str">
        <f>②海外研修日程案!M9</f>
        <v>タナカ通訳</v>
      </c>
    </row>
    <row r="10" spans="1:13" ht="17.25" customHeight="1">
      <c r="A10" s="93">
        <f>A9</f>
        <v>44046</v>
      </c>
      <c r="B10" s="539"/>
      <c r="C10" s="539"/>
      <c r="D10" s="539"/>
      <c r="E10" s="539"/>
      <c r="F10" s="216">
        <f>②海外研修日程案!F10</f>
        <v>3</v>
      </c>
      <c r="G10" s="217">
        <f>②海外研修日程案!G10</f>
        <v>3</v>
      </c>
      <c r="H10" s="539"/>
      <c r="I10" s="539"/>
      <c r="J10" s="539"/>
      <c r="K10" s="539"/>
      <c r="L10" s="216">
        <f>②海外研修日程案!L10</f>
        <v>3</v>
      </c>
      <c r="M10" s="218">
        <f>②海外研修日程案!M10</f>
        <v>3</v>
      </c>
    </row>
    <row r="11" spans="1:13" ht="17.25" customHeight="1">
      <c r="A11" s="94"/>
      <c r="B11" s="539"/>
      <c r="C11" s="539"/>
      <c r="D11" s="539"/>
      <c r="E11" s="539"/>
      <c r="F11" s="213">
        <f>②海外研修日程案!F11</f>
        <v>0</v>
      </c>
      <c r="G11" s="214">
        <f>②海外研修日程案!G11</f>
        <v>0</v>
      </c>
      <c r="H11" s="539"/>
      <c r="I11" s="539"/>
      <c r="J11" s="539"/>
      <c r="K11" s="539"/>
      <c r="L11" s="213">
        <f>②海外研修日程案!L11</f>
        <v>0</v>
      </c>
      <c r="M11" s="215">
        <f>②海外研修日程案!M11</f>
        <v>0</v>
      </c>
    </row>
    <row r="12" spans="1:13" ht="17.25" customHeight="1">
      <c r="A12" s="95"/>
      <c r="B12" s="847"/>
      <c r="C12" s="847"/>
      <c r="D12" s="847"/>
      <c r="E12" s="847"/>
      <c r="F12" s="219">
        <f>②海外研修日程案!F12</f>
        <v>0</v>
      </c>
      <c r="G12" s="220">
        <f>②海外研修日程案!G12</f>
        <v>0</v>
      </c>
      <c r="H12" s="847"/>
      <c r="I12" s="847"/>
      <c r="J12" s="847"/>
      <c r="K12" s="847"/>
      <c r="L12" s="219">
        <f>②海外研修日程案!L12</f>
        <v>0</v>
      </c>
      <c r="M12" s="221">
        <f>②海外研修日程案!M12</f>
        <v>0</v>
      </c>
    </row>
    <row r="13" spans="1:13" ht="17.25" customHeight="1">
      <c r="A13" s="96">
        <f>A9+1</f>
        <v>44047</v>
      </c>
      <c r="B13" s="848">
        <f>②海外研修日程案!B13</f>
        <v>0</v>
      </c>
      <c r="C13" s="849"/>
      <c r="D13" s="849"/>
      <c r="E13" s="850"/>
      <c r="F13" s="213" t="str">
        <f>②海外研修日程案!F13</f>
        <v>●●講師</v>
      </c>
      <c r="G13" s="214" t="str">
        <f>②海外研修日程案!G13</f>
        <v>▲▲通訳</v>
      </c>
      <c r="H13" s="849">
        <f>②海外研修日程案!H13</f>
        <v>0</v>
      </c>
      <c r="I13" s="849"/>
      <c r="J13" s="849"/>
      <c r="K13" s="849"/>
      <c r="L13" s="213" t="str">
        <f>②海外研修日程案!L13</f>
        <v>●●講師</v>
      </c>
      <c r="M13" s="215" t="str">
        <f>②海外研修日程案!M13</f>
        <v>▲▲通訳</v>
      </c>
    </row>
    <row r="14" spans="1:13" ht="17.25" customHeight="1">
      <c r="A14" s="93">
        <f>A13</f>
        <v>44047</v>
      </c>
      <c r="B14" s="851"/>
      <c r="C14" s="539"/>
      <c r="D14" s="539"/>
      <c r="E14" s="852"/>
      <c r="F14" s="216">
        <f>②海外研修日程案!F14</f>
        <v>3</v>
      </c>
      <c r="G14" s="217">
        <f>②海外研修日程案!G14</f>
        <v>3</v>
      </c>
      <c r="H14" s="539"/>
      <c r="I14" s="539"/>
      <c r="J14" s="539"/>
      <c r="K14" s="539"/>
      <c r="L14" s="216">
        <f>②海外研修日程案!L14</f>
        <v>3</v>
      </c>
      <c r="M14" s="218">
        <f>②海外研修日程案!M14</f>
        <v>3</v>
      </c>
    </row>
    <row r="15" spans="1:13" ht="17.25" customHeight="1">
      <c r="A15" s="94"/>
      <c r="B15" s="851"/>
      <c r="C15" s="539"/>
      <c r="D15" s="539"/>
      <c r="E15" s="852"/>
      <c r="F15" s="213">
        <f>②海外研修日程案!F15</f>
        <v>0</v>
      </c>
      <c r="G15" s="214">
        <f>②海外研修日程案!G15</f>
        <v>0</v>
      </c>
      <c r="H15" s="539"/>
      <c r="I15" s="539"/>
      <c r="J15" s="539"/>
      <c r="K15" s="539"/>
      <c r="L15" s="213">
        <f>②海外研修日程案!L15</f>
        <v>0</v>
      </c>
      <c r="M15" s="215">
        <f>②海外研修日程案!M15</f>
        <v>0</v>
      </c>
    </row>
    <row r="16" spans="1:13" ht="17.25" customHeight="1">
      <c r="A16" s="95"/>
      <c r="B16" s="853"/>
      <c r="C16" s="847"/>
      <c r="D16" s="847"/>
      <c r="E16" s="854"/>
      <c r="F16" s="222">
        <f>②海外研修日程案!F16</f>
        <v>0</v>
      </c>
      <c r="G16" s="223">
        <f>②海外研修日程案!G16</f>
        <v>0</v>
      </c>
      <c r="H16" s="847"/>
      <c r="I16" s="847"/>
      <c r="J16" s="847"/>
      <c r="K16" s="847"/>
      <c r="L16" s="222">
        <f>②海外研修日程案!L16</f>
        <v>0</v>
      </c>
      <c r="M16" s="224">
        <f>②海外研修日程案!M16</f>
        <v>0</v>
      </c>
    </row>
    <row r="17" spans="1:13" ht="17.25" customHeight="1">
      <c r="A17" s="96">
        <f>A13+1</f>
        <v>44048</v>
      </c>
      <c r="B17" s="848">
        <f>②海外研修日程案!B17</f>
        <v>0</v>
      </c>
      <c r="C17" s="849"/>
      <c r="D17" s="849"/>
      <c r="E17" s="850"/>
      <c r="F17" s="213" t="str">
        <f>②海外研修日程案!F17</f>
        <v>●●講師</v>
      </c>
      <c r="G17" s="214" t="str">
        <f>②海外研修日程案!G17</f>
        <v>▲▲通訳</v>
      </c>
      <c r="H17" s="849">
        <f>②海外研修日程案!H17</f>
        <v>0</v>
      </c>
      <c r="I17" s="849"/>
      <c r="J17" s="849"/>
      <c r="K17" s="849"/>
      <c r="L17" s="213" t="str">
        <f>②海外研修日程案!L17</f>
        <v>●●講師</v>
      </c>
      <c r="M17" s="215" t="str">
        <f>②海外研修日程案!M17</f>
        <v>▲▲通訳</v>
      </c>
    </row>
    <row r="18" spans="1:13" ht="17.25" customHeight="1">
      <c r="A18" s="93">
        <f>A17</f>
        <v>44048</v>
      </c>
      <c r="B18" s="851"/>
      <c r="C18" s="539"/>
      <c r="D18" s="539"/>
      <c r="E18" s="852"/>
      <c r="F18" s="216">
        <f>②海外研修日程案!F18</f>
        <v>3</v>
      </c>
      <c r="G18" s="217">
        <f>②海外研修日程案!G18</f>
        <v>3</v>
      </c>
      <c r="H18" s="539"/>
      <c r="I18" s="539"/>
      <c r="J18" s="539"/>
      <c r="K18" s="539"/>
      <c r="L18" s="216">
        <f>②海外研修日程案!L18</f>
        <v>3</v>
      </c>
      <c r="M18" s="218">
        <f>②海外研修日程案!M18</f>
        <v>3</v>
      </c>
    </row>
    <row r="19" spans="1:13" ht="17.25" customHeight="1">
      <c r="A19" s="94"/>
      <c r="B19" s="851"/>
      <c r="C19" s="539"/>
      <c r="D19" s="539"/>
      <c r="E19" s="852"/>
      <c r="F19" s="213">
        <f>②海外研修日程案!F19</f>
        <v>0</v>
      </c>
      <c r="G19" s="214">
        <f>②海外研修日程案!G19</f>
        <v>0</v>
      </c>
      <c r="H19" s="539"/>
      <c r="I19" s="539"/>
      <c r="J19" s="539"/>
      <c r="K19" s="539"/>
      <c r="L19" s="213">
        <f>②海外研修日程案!L19</f>
        <v>0</v>
      </c>
      <c r="M19" s="215">
        <f>②海外研修日程案!M19</f>
        <v>0</v>
      </c>
    </row>
    <row r="20" spans="1:13" ht="17.25" customHeight="1">
      <c r="A20" s="95"/>
      <c r="B20" s="853"/>
      <c r="C20" s="847"/>
      <c r="D20" s="847"/>
      <c r="E20" s="854"/>
      <c r="F20" s="222">
        <f>②海外研修日程案!F20</f>
        <v>0</v>
      </c>
      <c r="G20" s="223">
        <f>②海外研修日程案!G20</f>
        <v>0</v>
      </c>
      <c r="H20" s="847"/>
      <c r="I20" s="847"/>
      <c r="J20" s="847"/>
      <c r="K20" s="847"/>
      <c r="L20" s="222">
        <f>②海外研修日程案!L20</f>
        <v>0</v>
      </c>
      <c r="M20" s="224">
        <f>②海外研修日程案!M20</f>
        <v>0</v>
      </c>
    </row>
    <row r="21" spans="1:13" ht="17.25" customHeight="1">
      <c r="A21" s="96">
        <f>A17+1</f>
        <v>44049</v>
      </c>
      <c r="B21" s="848">
        <f>②海外研修日程案!B21</f>
        <v>0</v>
      </c>
      <c r="C21" s="849"/>
      <c r="D21" s="849"/>
      <c r="E21" s="850"/>
      <c r="F21" s="213" t="str">
        <f>②海外研修日程案!F21</f>
        <v>●●講師</v>
      </c>
      <c r="G21" s="214" t="str">
        <f>②海外研修日程案!G21</f>
        <v>▲▲通訳</v>
      </c>
      <c r="H21" s="849">
        <f>②海外研修日程案!H21</f>
        <v>0</v>
      </c>
      <c r="I21" s="849"/>
      <c r="J21" s="849"/>
      <c r="K21" s="849"/>
      <c r="L21" s="213" t="str">
        <f>②海外研修日程案!L21</f>
        <v>●●講師</v>
      </c>
      <c r="M21" s="215" t="str">
        <f>②海外研修日程案!M21</f>
        <v>▲▲通訳</v>
      </c>
    </row>
    <row r="22" spans="1:13" ht="17.25" customHeight="1">
      <c r="A22" s="93">
        <f>A21</f>
        <v>44049</v>
      </c>
      <c r="B22" s="851"/>
      <c r="C22" s="539"/>
      <c r="D22" s="539"/>
      <c r="E22" s="852"/>
      <c r="F22" s="216">
        <f>②海外研修日程案!F22</f>
        <v>3</v>
      </c>
      <c r="G22" s="217">
        <f>②海外研修日程案!G22</f>
        <v>3</v>
      </c>
      <c r="H22" s="539"/>
      <c r="I22" s="539"/>
      <c r="J22" s="539"/>
      <c r="K22" s="539"/>
      <c r="L22" s="216">
        <f>②海外研修日程案!L22</f>
        <v>3</v>
      </c>
      <c r="M22" s="218">
        <f>②海外研修日程案!M22</f>
        <v>3</v>
      </c>
    </row>
    <row r="23" spans="1:13" ht="17.25" customHeight="1">
      <c r="A23" s="94"/>
      <c r="B23" s="851"/>
      <c r="C23" s="539"/>
      <c r="D23" s="539"/>
      <c r="E23" s="852"/>
      <c r="F23" s="213">
        <f>②海外研修日程案!F23</f>
        <v>0</v>
      </c>
      <c r="G23" s="214">
        <f>②海外研修日程案!G23</f>
        <v>0</v>
      </c>
      <c r="H23" s="539"/>
      <c r="I23" s="539"/>
      <c r="J23" s="539"/>
      <c r="K23" s="539"/>
      <c r="L23" s="213">
        <f>②海外研修日程案!L23</f>
        <v>0</v>
      </c>
      <c r="M23" s="215">
        <f>②海外研修日程案!M23</f>
        <v>0</v>
      </c>
    </row>
    <row r="24" spans="1:13" ht="17.25" customHeight="1">
      <c r="A24" s="95"/>
      <c r="B24" s="853"/>
      <c r="C24" s="847"/>
      <c r="D24" s="847"/>
      <c r="E24" s="854"/>
      <c r="F24" s="222">
        <f>②海外研修日程案!F24</f>
        <v>0</v>
      </c>
      <c r="G24" s="223">
        <f>②海外研修日程案!G24</f>
        <v>0</v>
      </c>
      <c r="H24" s="847"/>
      <c r="I24" s="847"/>
      <c r="J24" s="847"/>
      <c r="K24" s="847"/>
      <c r="L24" s="222">
        <f>②海外研修日程案!L24</f>
        <v>0</v>
      </c>
      <c r="M24" s="224">
        <f>②海外研修日程案!M24</f>
        <v>0</v>
      </c>
    </row>
    <row r="25" spans="1:13" ht="17.25" customHeight="1">
      <c r="A25" s="96">
        <f>A21+1</f>
        <v>44050</v>
      </c>
      <c r="B25" s="848">
        <f>②海外研修日程案!B25</f>
        <v>0</v>
      </c>
      <c r="C25" s="849"/>
      <c r="D25" s="849"/>
      <c r="E25" s="850"/>
      <c r="F25" s="213" t="str">
        <f>②海外研修日程案!F25</f>
        <v>●●講師</v>
      </c>
      <c r="G25" s="214" t="str">
        <f>②海外研修日程案!G25</f>
        <v>▲▲通訳</v>
      </c>
      <c r="H25" s="849">
        <f>②海外研修日程案!H25</f>
        <v>0</v>
      </c>
      <c r="I25" s="849"/>
      <c r="J25" s="849"/>
      <c r="K25" s="849"/>
      <c r="L25" s="213" t="str">
        <f>②海外研修日程案!L25</f>
        <v>●●講師</v>
      </c>
      <c r="M25" s="215" t="str">
        <f>②海外研修日程案!M25</f>
        <v>▲▲通訳</v>
      </c>
    </row>
    <row r="26" spans="1:13" ht="17.25" customHeight="1">
      <c r="A26" s="93">
        <f>A25</f>
        <v>44050</v>
      </c>
      <c r="B26" s="851"/>
      <c r="C26" s="539"/>
      <c r="D26" s="539"/>
      <c r="E26" s="852"/>
      <c r="F26" s="216">
        <f>②海外研修日程案!F26</f>
        <v>3</v>
      </c>
      <c r="G26" s="217">
        <f>②海外研修日程案!G26</f>
        <v>3</v>
      </c>
      <c r="H26" s="539"/>
      <c r="I26" s="539"/>
      <c r="J26" s="539"/>
      <c r="K26" s="539"/>
      <c r="L26" s="216">
        <f>②海外研修日程案!L26</f>
        <v>3</v>
      </c>
      <c r="M26" s="218">
        <f>②海外研修日程案!M26</f>
        <v>3</v>
      </c>
    </row>
    <row r="27" spans="1:13" ht="17.25" customHeight="1">
      <c r="A27" s="94"/>
      <c r="B27" s="851"/>
      <c r="C27" s="539"/>
      <c r="D27" s="539"/>
      <c r="E27" s="852"/>
      <c r="F27" s="213">
        <f>②海外研修日程案!F27</f>
        <v>0</v>
      </c>
      <c r="G27" s="214">
        <f>②海外研修日程案!G27</f>
        <v>0</v>
      </c>
      <c r="H27" s="539"/>
      <c r="I27" s="539"/>
      <c r="J27" s="539"/>
      <c r="K27" s="539"/>
      <c r="L27" s="213">
        <f>②海外研修日程案!L27</f>
        <v>0</v>
      </c>
      <c r="M27" s="215">
        <f>②海外研修日程案!M27</f>
        <v>0</v>
      </c>
    </row>
    <row r="28" spans="1:13" ht="17.25" customHeight="1">
      <c r="A28" s="95"/>
      <c r="B28" s="853"/>
      <c r="C28" s="847"/>
      <c r="D28" s="847"/>
      <c r="E28" s="854"/>
      <c r="F28" s="222">
        <f>②海外研修日程案!F28</f>
        <v>0</v>
      </c>
      <c r="G28" s="223">
        <f>②海外研修日程案!G28</f>
        <v>0</v>
      </c>
      <c r="H28" s="847"/>
      <c r="I28" s="847"/>
      <c r="J28" s="847"/>
      <c r="K28" s="847"/>
      <c r="L28" s="222">
        <f>②海外研修日程案!L28</f>
        <v>0</v>
      </c>
      <c r="M28" s="224">
        <f>②海外研修日程案!M28</f>
        <v>0</v>
      </c>
    </row>
    <row r="29" spans="1:13" ht="17.25" customHeight="1">
      <c r="A29" s="96">
        <f>A25+1</f>
        <v>44051</v>
      </c>
      <c r="B29" s="848">
        <f>②海外研修日程案!B29</f>
        <v>0</v>
      </c>
      <c r="C29" s="849"/>
      <c r="D29" s="849"/>
      <c r="E29" s="850"/>
      <c r="F29" s="213">
        <f>②海外研修日程案!F29</f>
        <v>0</v>
      </c>
      <c r="G29" s="214">
        <f>②海外研修日程案!G29</f>
        <v>0</v>
      </c>
      <c r="H29" s="849">
        <f>②海外研修日程案!H29</f>
        <v>0</v>
      </c>
      <c r="I29" s="849"/>
      <c r="J29" s="849"/>
      <c r="K29" s="849"/>
      <c r="L29" s="213">
        <f>②海外研修日程案!L29</f>
        <v>0</v>
      </c>
      <c r="M29" s="215">
        <f>②海外研修日程案!M29</f>
        <v>0</v>
      </c>
    </row>
    <row r="30" spans="1:13" ht="17.25" customHeight="1">
      <c r="A30" s="93">
        <f>A29</f>
        <v>44051</v>
      </c>
      <c r="B30" s="851"/>
      <c r="C30" s="539"/>
      <c r="D30" s="539"/>
      <c r="E30" s="852"/>
      <c r="F30" s="216">
        <f>②海外研修日程案!F30</f>
        <v>0</v>
      </c>
      <c r="G30" s="217">
        <f>②海外研修日程案!G30</f>
        <v>0</v>
      </c>
      <c r="H30" s="539"/>
      <c r="I30" s="539"/>
      <c r="J30" s="539"/>
      <c r="K30" s="539"/>
      <c r="L30" s="216">
        <f>②海外研修日程案!L30</f>
        <v>0</v>
      </c>
      <c r="M30" s="218">
        <f>②海外研修日程案!M30</f>
        <v>0</v>
      </c>
    </row>
    <row r="31" spans="1:13" ht="17.25" customHeight="1">
      <c r="A31" s="94"/>
      <c r="B31" s="851"/>
      <c r="C31" s="539"/>
      <c r="D31" s="539"/>
      <c r="E31" s="852"/>
      <c r="F31" s="213">
        <f>②海外研修日程案!F31</f>
        <v>0</v>
      </c>
      <c r="G31" s="214">
        <f>②海外研修日程案!G31</f>
        <v>0</v>
      </c>
      <c r="H31" s="539"/>
      <c r="I31" s="539"/>
      <c r="J31" s="539"/>
      <c r="K31" s="539"/>
      <c r="L31" s="213">
        <f>②海外研修日程案!L31</f>
        <v>0</v>
      </c>
      <c r="M31" s="215">
        <f>②海外研修日程案!M31</f>
        <v>0</v>
      </c>
    </row>
    <row r="32" spans="1:13" ht="17.25" customHeight="1">
      <c r="A32" s="95"/>
      <c r="B32" s="853"/>
      <c r="C32" s="847"/>
      <c r="D32" s="847"/>
      <c r="E32" s="854"/>
      <c r="F32" s="222">
        <f>②海外研修日程案!F32</f>
        <v>0</v>
      </c>
      <c r="G32" s="223">
        <f>②海外研修日程案!G32</f>
        <v>0</v>
      </c>
      <c r="H32" s="847"/>
      <c r="I32" s="847"/>
      <c r="J32" s="847"/>
      <c r="K32" s="847"/>
      <c r="L32" s="222">
        <f>②海外研修日程案!L32</f>
        <v>0</v>
      </c>
      <c r="M32" s="224">
        <f>②海外研修日程案!M32</f>
        <v>0</v>
      </c>
    </row>
    <row r="33" spans="1:13" ht="17.25" customHeight="1">
      <c r="A33" s="96">
        <f>A29+1</f>
        <v>44052</v>
      </c>
      <c r="B33" s="848">
        <f>②海外研修日程案!B33</f>
        <v>0</v>
      </c>
      <c r="C33" s="849"/>
      <c r="D33" s="849"/>
      <c r="E33" s="850"/>
      <c r="F33" s="213">
        <f>②海外研修日程案!F33</f>
        <v>0</v>
      </c>
      <c r="G33" s="214">
        <f>②海外研修日程案!G33</f>
        <v>0</v>
      </c>
      <c r="H33" s="849">
        <f>②海外研修日程案!H33</f>
        <v>0</v>
      </c>
      <c r="I33" s="849"/>
      <c r="J33" s="849"/>
      <c r="K33" s="849"/>
      <c r="L33" s="213">
        <f>②海外研修日程案!L33</f>
        <v>0</v>
      </c>
      <c r="M33" s="215">
        <f>②海外研修日程案!M33</f>
        <v>0</v>
      </c>
    </row>
    <row r="34" spans="1:13" ht="17.25" customHeight="1">
      <c r="A34" s="93">
        <f>A33</f>
        <v>44052</v>
      </c>
      <c r="B34" s="851"/>
      <c r="C34" s="539"/>
      <c r="D34" s="539"/>
      <c r="E34" s="852"/>
      <c r="F34" s="216">
        <f>②海外研修日程案!F34</f>
        <v>0</v>
      </c>
      <c r="G34" s="217">
        <f>②海外研修日程案!G34</f>
        <v>0</v>
      </c>
      <c r="H34" s="539"/>
      <c r="I34" s="539"/>
      <c r="J34" s="539"/>
      <c r="K34" s="539"/>
      <c r="L34" s="216">
        <f>②海外研修日程案!L34</f>
        <v>0</v>
      </c>
      <c r="M34" s="218">
        <f>②海外研修日程案!M34</f>
        <v>0</v>
      </c>
    </row>
    <row r="35" spans="1:13" ht="17.25" customHeight="1">
      <c r="A35" s="94"/>
      <c r="B35" s="851"/>
      <c r="C35" s="539"/>
      <c r="D35" s="539"/>
      <c r="E35" s="852"/>
      <c r="F35" s="213">
        <f>②海外研修日程案!F35</f>
        <v>0</v>
      </c>
      <c r="G35" s="214">
        <f>②海外研修日程案!G35</f>
        <v>0</v>
      </c>
      <c r="H35" s="539"/>
      <c r="I35" s="539"/>
      <c r="J35" s="539"/>
      <c r="K35" s="539"/>
      <c r="L35" s="213">
        <f>②海外研修日程案!L35</f>
        <v>0</v>
      </c>
      <c r="M35" s="215">
        <f>②海外研修日程案!M35</f>
        <v>0</v>
      </c>
    </row>
    <row r="36" spans="1:13" ht="17.25" customHeight="1">
      <c r="A36" s="95"/>
      <c r="B36" s="853"/>
      <c r="C36" s="847"/>
      <c r="D36" s="847"/>
      <c r="E36" s="854"/>
      <c r="F36" s="222">
        <f>②海外研修日程案!F36</f>
        <v>0</v>
      </c>
      <c r="G36" s="223">
        <f>②海外研修日程案!G36</f>
        <v>0</v>
      </c>
      <c r="H36" s="847"/>
      <c r="I36" s="847"/>
      <c r="J36" s="847"/>
      <c r="K36" s="847"/>
      <c r="L36" s="222">
        <f>②海外研修日程案!L36</f>
        <v>0</v>
      </c>
      <c r="M36" s="224">
        <f>②海外研修日程案!M36</f>
        <v>0</v>
      </c>
    </row>
    <row r="37" spans="1:13" ht="17.25" customHeight="1">
      <c r="A37" s="96">
        <f>A33+1</f>
        <v>44053</v>
      </c>
      <c r="B37" s="848">
        <f>②海外研修日程案!B37</f>
        <v>0</v>
      </c>
      <c r="C37" s="849"/>
      <c r="D37" s="849"/>
      <c r="E37" s="850"/>
      <c r="F37" s="213" t="str">
        <f>②海外研修日程案!F37</f>
        <v>●●講師</v>
      </c>
      <c r="G37" s="214" t="str">
        <f>②海外研修日程案!G37</f>
        <v>▲▲通訳</v>
      </c>
      <c r="H37" s="849">
        <f>②海外研修日程案!H37</f>
        <v>0</v>
      </c>
      <c r="I37" s="849"/>
      <c r="J37" s="849"/>
      <c r="K37" s="849"/>
      <c r="L37" s="213" t="str">
        <f>②海外研修日程案!L37</f>
        <v>●●講師</v>
      </c>
      <c r="M37" s="215" t="str">
        <f>②海外研修日程案!M37</f>
        <v>▲▲通訳</v>
      </c>
    </row>
    <row r="38" spans="1:13" ht="17.25" customHeight="1">
      <c r="A38" s="93">
        <f>A37</f>
        <v>44053</v>
      </c>
      <c r="B38" s="851"/>
      <c r="C38" s="539"/>
      <c r="D38" s="539"/>
      <c r="E38" s="852"/>
      <c r="F38" s="216">
        <f>②海外研修日程案!F38</f>
        <v>3</v>
      </c>
      <c r="G38" s="217">
        <f>②海外研修日程案!G38</f>
        <v>3</v>
      </c>
      <c r="H38" s="539"/>
      <c r="I38" s="539"/>
      <c r="J38" s="539"/>
      <c r="K38" s="539"/>
      <c r="L38" s="216">
        <f>②海外研修日程案!L38</f>
        <v>3</v>
      </c>
      <c r="M38" s="218">
        <f>②海外研修日程案!M38</f>
        <v>3</v>
      </c>
    </row>
    <row r="39" spans="1:13" ht="17.25" customHeight="1">
      <c r="A39" s="94"/>
      <c r="B39" s="851"/>
      <c r="C39" s="539"/>
      <c r="D39" s="539"/>
      <c r="E39" s="852"/>
      <c r="F39" s="213">
        <f>②海外研修日程案!F39</f>
        <v>0</v>
      </c>
      <c r="G39" s="214">
        <f>②海外研修日程案!G39</f>
        <v>0</v>
      </c>
      <c r="H39" s="539"/>
      <c r="I39" s="539"/>
      <c r="J39" s="539"/>
      <c r="K39" s="539"/>
      <c r="L39" s="213">
        <f>②海外研修日程案!L39</f>
        <v>0</v>
      </c>
      <c r="M39" s="215">
        <f>②海外研修日程案!M39</f>
        <v>0</v>
      </c>
    </row>
    <row r="40" spans="1:13" ht="17.25" customHeight="1">
      <c r="A40" s="95"/>
      <c r="B40" s="853"/>
      <c r="C40" s="847"/>
      <c r="D40" s="847"/>
      <c r="E40" s="854"/>
      <c r="F40" s="222">
        <f>②海外研修日程案!F40</f>
        <v>0</v>
      </c>
      <c r="G40" s="223">
        <f>②海外研修日程案!G40</f>
        <v>0</v>
      </c>
      <c r="H40" s="847"/>
      <c r="I40" s="847"/>
      <c r="J40" s="847"/>
      <c r="K40" s="847"/>
      <c r="L40" s="222">
        <f>②海外研修日程案!L40</f>
        <v>0</v>
      </c>
      <c r="M40" s="224">
        <f>②海外研修日程案!M40</f>
        <v>0</v>
      </c>
    </row>
    <row r="41" spans="1:13" ht="17.25" customHeight="1">
      <c r="A41" s="96">
        <f>A37+1</f>
        <v>44054</v>
      </c>
      <c r="B41" s="848">
        <f>②海外研修日程案!B41</f>
        <v>0</v>
      </c>
      <c r="C41" s="849"/>
      <c r="D41" s="849"/>
      <c r="E41" s="850"/>
      <c r="F41" s="213" t="str">
        <f>②海外研修日程案!F41</f>
        <v>●●講師</v>
      </c>
      <c r="G41" s="214" t="str">
        <f>②海外研修日程案!G41</f>
        <v>▲▲通訳</v>
      </c>
      <c r="H41" s="849">
        <f>②海外研修日程案!H41</f>
        <v>0</v>
      </c>
      <c r="I41" s="849"/>
      <c r="J41" s="849"/>
      <c r="K41" s="849"/>
      <c r="L41" s="213" t="str">
        <f>②海外研修日程案!L41</f>
        <v>●●講師</v>
      </c>
      <c r="M41" s="215" t="str">
        <f>②海外研修日程案!M41</f>
        <v>▲▲通訳</v>
      </c>
    </row>
    <row r="42" spans="1:13" ht="17.25" customHeight="1">
      <c r="A42" s="93">
        <f>A41</f>
        <v>44054</v>
      </c>
      <c r="B42" s="851"/>
      <c r="C42" s="539"/>
      <c r="D42" s="539"/>
      <c r="E42" s="852"/>
      <c r="F42" s="216">
        <f>②海外研修日程案!F42</f>
        <v>3</v>
      </c>
      <c r="G42" s="217">
        <f>②海外研修日程案!G42</f>
        <v>3</v>
      </c>
      <c r="H42" s="539"/>
      <c r="I42" s="539"/>
      <c r="J42" s="539"/>
      <c r="K42" s="539"/>
      <c r="L42" s="216">
        <f>②海外研修日程案!L42</f>
        <v>3</v>
      </c>
      <c r="M42" s="218">
        <f>②海外研修日程案!M42</f>
        <v>3</v>
      </c>
    </row>
    <row r="43" spans="1:13" ht="17.25" customHeight="1">
      <c r="A43" s="94"/>
      <c r="B43" s="851"/>
      <c r="C43" s="539"/>
      <c r="D43" s="539"/>
      <c r="E43" s="852"/>
      <c r="F43" s="213">
        <f>②海外研修日程案!F43</f>
        <v>0</v>
      </c>
      <c r="G43" s="214">
        <f>②海外研修日程案!G43</f>
        <v>0</v>
      </c>
      <c r="H43" s="539"/>
      <c r="I43" s="539"/>
      <c r="J43" s="539"/>
      <c r="K43" s="539"/>
      <c r="L43" s="213">
        <f>②海外研修日程案!L43</f>
        <v>0</v>
      </c>
      <c r="M43" s="215">
        <f>②海外研修日程案!M43</f>
        <v>0</v>
      </c>
    </row>
    <row r="44" spans="1:13" ht="17.25" customHeight="1">
      <c r="A44" s="95"/>
      <c r="B44" s="853"/>
      <c r="C44" s="847"/>
      <c r="D44" s="847"/>
      <c r="E44" s="854"/>
      <c r="F44" s="222">
        <f>②海外研修日程案!F44</f>
        <v>0</v>
      </c>
      <c r="G44" s="223">
        <f>②海外研修日程案!G44</f>
        <v>0</v>
      </c>
      <c r="H44" s="847"/>
      <c r="I44" s="847"/>
      <c r="J44" s="847"/>
      <c r="K44" s="847"/>
      <c r="L44" s="222">
        <f>②海外研修日程案!L44</f>
        <v>0</v>
      </c>
      <c r="M44" s="224">
        <f>②海外研修日程案!M44</f>
        <v>0</v>
      </c>
    </row>
    <row r="45" spans="1:13" ht="17.25" customHeight="1">
      <c r="A45" s="96">
        <f>A41+1</f>
        <v>44055</v>
      </c>
      <c r="B45" s="848">
        <f>②海外研修日程案!B45</f>
        <v>0</v>
      </c>
      <c r="C45" s="849"/>
      <c r="D45" s="849"/>
      <c r="E45" s="850"/>
      <c r="F45" s="213" t="str">
        <f>②海外研修日程案!F45</f>
        <v>●●講師</v>
      </c>
      <c r="G45" s="214" t="str">
        <f>②海外研修日程案!G45</f>
        <v>▲▲通訳</v>
      </c>
      <c r="H45" s="849" t="str">
        <f>②海外研修日程案!H45</f>
        <v>（例）
【講義】
【演習】
閉講式</v>
      </c>
      <c r="I45" s="849"/>
      <c r="J45" s="849"/>
      <c r="K45" s="849"/>
      <c r="L45" s="213" t="str">
        <f>②海外研修日程案!L45</f>
        <v>●●講師</v>
      </c>
      <c r="M45" s="215" t="str">
        <f>②海外研修日程案!M45</f>
        <v>▲▲通訳</v>
      </c>
    </row>
    <row r="46" spans="1:13" ht="17.25" customHeight="1">
      <c r="A46" s="93">
        <f>A45</f>
        <v>44055</v>
      </c>
      <c r="B46" s="851"/>
      <c r="C46" s="539"/>
      <c r="D46" s="539"/>
      <c r="E46" s="852"/>
      <c r="F46" s="216">
        <f>②海外研修日程案!F46</f>
        <v>3</v>
      </c>
      <c r="G46" s="217">
        <f>②海外研修日程案!G46</f>
        <v>3</v>
      </c>
      <c r="H46" s="539"/>
      <c r="I46" s="539"/>
      <c r="J46" s="539"/>
      <c r="K46" s="539"/>
      <c r="L46" s="216">
        <f>②海外研修日程案!L46</f>
        <v>3</v>
      </c>
      <c r="M46" s="218">
        <f>②海外研修日程案!M46</f>
        <v>3</v>
      </c>
    </row>
    <row r="47" spans="1:13" ht="17.25" customHeight="1">
      <c r="A47" s="94"/>
      <c r="B47" s="851"/>
      <c r="C47" s="539"/>
      <c r="D47" s="539"/>
      <c r="E47" s="852"/>
      <c r="F47" s="213">
        <f>②海外研修日程案!F47</f>
        <v>0</v>
      </c>
      <c r="G47" s="214">
        <f>②海外研修日程案!G47</f>
        <v>0</v>
      </c>
      <c r="H47" s="539"/>
      <c r="I47" s="539"/>
      <c r="J47" s="539"/>
      <c r="K47" s="539"/>
      <c r="L47" s="213">
        <f>②海外研修日程案!L47</f>
        <v>0</v>
      </c>
      <c r="M47" s="215">
        <f>②海外研修日程案!M47</f>
        <v>0</v>
      </c>
    </row>
    <row r="48" spans="1:13" ht="17.25" customHeight="1" thickBot="1">
      <c r="A48" s="97"/>
      <c r="B48" s="855"/>
      <c r="C48" s="856"/>
      <c r="D48" s="856"/>
      <c r="E48" s="857"/>
      <c r="F48" s="225">
        <f>②海外研修日程案!F48</f>
        <v>0</v>
      </c>
      <c r="G48" s="226">
        <f>②海外研修日程案!G48</f>
        <v>0</v>
      </c>
      <c r="H48" s="856"/>
      <c r="I48" s="856"/>
      <c r="J48" s="856"/>
      <c r="K48" s="856"/>
      <c r="L48" s="225">
        <f>②海外研修日程案!L48</f>
        <v>0</v>
      </c>
      <c r="M48" s="227">
        <f>②海外研修日程案!M48</f>
        <v>0</v>
      </c>
    </row>
    <row r="49" spans="1:13" ht="17.25" customHeight="1">
      <c r="L49" s="240"/>
      <c r="M49" s="240"/>
    </row>
    <row r="50" spans="1:13" ht="17.25" customHeight="1">
      <c r="A50" s="672" t="s">
        <v>168</v>
      </c>
      <c r="B50" s="672"/>
      <c r="C50" s="858">
        <f>②海外研修日程案!C50</f>
        <v>0</v>
      </c>
      <c r="D50" s="858"/>
      <c r="E50" s="858"/>
      <c r="F50" s="858"/>
      <c r="G50" s="672" t="s">
        <v>169</v>
      </c>
      <c r="H50" s="672"/>
      <c r="I50" s="149" t="s">
        <v>170</v>
      </c>
      <c r="J50" s="262">
        <f>②海外研修日程案!J50</f>
        <v>0</v>
      </c>
      <c r="K50" s="160" t="s">
        <v>175</v>
      </c>
    </row>
    <row r="51" spans="1:13" ht="17.25" customHeight="1">
      <c r="A51" s="672" t="s">
        <v>132</v>
      </c>
      <c r="B51" s="672"/>
      <c r="C51" s="629" t="str">
        <f>②海外研修日程案!C51</f>
        <v>英語</v>
      </c>
      <c r="D51" s="629"/>
      <c r="E51" s="629"/>
      <c r="F51" s="629"/>
      <c r="I51" s="149" t="s">
        <v>171</v>
      </c>
      <c r="J51" s="261">
        <f>②海外研修日程案!J51</f>
        <v>0</v>
      </c>
      <c r="K51" s="160" t="s">
        <v>175</v>
      </c>
    </row>
    <row r="52" spans="1:13" ht="17.25" customHeight="1">
      <c r="A52" s="672" t="s">
        <v>133</v>
      </c>
      <c r="B52" s="672"/>
      <c r="C52" s="629" t="str">
        <f>②海外研修日程案!C52</f>
        <v>インドネシア語</v>
      </c>
      <c r="D52" s="629"/>
      <c r="E52" s="629"/>
      <c r="F52" s="629"/>
      <c r="I52" s="149" t="s">
        <v>172</v>
      </c>
      <c r="J52" s="261">
        <f>②海外研修日程案!J52</f>
        <v>0</v>
      </c>
      <c r="K52" s="160" t="s">
        <v>175</v>
      </c>
    </row>
    <row r="53" spans="1:13" ht="17.25" customHeight="1">
      <c r="I53" s="149" t="s">
        <v>173</v>
      </c>
      <c r="J53" s="261">
        <f>②海外研修日程案!J53</f>
        <v>0</v>
      </c>
      <c r="K53" s="160" t="s">
        <v>175</v>
      </c>
    </row>
    <row r="54" spans="1:13" ht="17.25" customHeight="1">
      <c r="I54" s="149" t="s">
        <v>174</v>
      </c>
      <c r="J54" s="261">
        <f>②海外研修日程案!J54</f>
        <v>0</v>
      </c>
      <c r="K54" s="160" t="s">
        <v>175</v>
      </c>
    </row>
    <row r="56" spans="1:13" ht="17.25" customHeight="1">
      <c r="A56" s="160" t="s">
        <v>176</v>
      </c>
    </row>
    <row r="57" spans="1:13" ht="17.25" customHeight="1">
      <c r="A57" s="160" t="s">
        <v>684</v>
      </c>
    </row>
    <row r="58" spans="1:13" ht="17.25" customHeight="1">
      <c r="A58" s="160" t="s">
        <v>177</v>
      </c>
    </row>
    <row r="59" spans="1:13" ht="17.25" customHeight="1">
      <c r="A59" s="160" t="s">
        <v>179</v>
      </c>
    </row>
    <row r="60" spans="1:13" ht="17.25" customHeight="1">
      <c r="A60" s="160" t="s">
        <v>178</v>
      </c>
    </row>
  </sheetData>
  <mergeCells count="34">
    <mergeCell ref="A52:B52"/>
    <mergeCell ref="C52:F52"/>
    <mergeCell ref="B45:E48"/>
    <mergeCell ref="H45:K48"/>
    <mergeCell ref="A50:B50"/>
    <mergeCell ref="C50:F50"/>
    <mergeCell ref="G50:H50"/>
    <mergeCell ref="A51:B51"/>
    <mergeCell ref="C51:F51"/>
    <mergeCell ref="B33:E36"/>
    <mergeCell ref="H33:K36"/>
    <mergeCell ref="B37:E40"/>
    <mergeCell ref="H37:K40"/>
    <mergeCell ref="B41:E44"/>
    <mergeCell ref="H41:K44"/>
    <mergeCell ref="B21:E24"/>
    <mergeCell ref="H21:K24"/>
    <mergeCell ref="B25:E28"/>
    <mergeCell ref="H25:K28"/>
    <mergeCell ref="B29:E32"/>
    <mergeCell ref="H29:K32"/>
    <mergeCell ref="B9:E12"/>
    <mergeCell ref="H9:K12"/>
    <mergeCell ref="B13:E16"/>
    <mergeCell ref="H13:K16"/>
    <mergeCell ref="B17:E20"/>
    <mergeCell ref="H17:K20"/>
    <mergeCell ref="A2:M2"/>
    <mergeCell ref="A4:M4"/>
    <mergeCell ref="A6:A8"/>
    <mergeCell ref="B6:E6"/>
    <mergeCell ref="H6:K6"/>
    <mergeCell ref="B7:E8"/>
    <mergeCell ref="H7:K8"/>
  </mergeCells>
  <phoneticPr fontId="1"/>
  <printOptions horizontalCentered="1"/>
  <pageMargins left="0.51181102362204722" right="0.51181102362204722" top="0.74803149606299213" bottom="0.55118110236220474" header="0.31496062992125984" footer="0.31496062992125984"/>
  <pageSetup paperSize="9" scale="74"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H39"/>
  <sheetViews>
    <sheetView showGridLines="0" view="pageBreakPreview" zoomScaleNormal="100" zoomScaleSheetLayoutView="100" workbookViewId="0">
      <selection sqref="A1:K1"/>
    </sheetView>
  </sheetViews>
  <sheetFormatPr defaultRowHeight="17.25" customHeight="1"/>
  <cols>
    <col min="1" max="1" width="3.125" style="3" bestFit="1" customWidth="1"/>
    <col min="2" max="2" width="12.125" style="3" bestFit="1" customWidth="1"/>
    <col min="3" max="3" width="8.625" style="3" bestFit="1" customWidth="1"/>
    <col min="4" max="4" width="9" style="3"/>
    <col min="5" max="5" width="10.375" style="3" customWidth="1"/>
    <col min="6" max="6" width="9" style="3" customWidth="1"/>
    <col min="7" max="7" width="30.5" style="3" customWidth="1"/>
    <col min="8" max="8" width="3.125" style="3" customWidth="1"/>
    <col min="9" max="16384" width="9" style="3"/>
  </cols>
  <sheetData>
    <row r="1" spans="1:8" ht="17.25" customHeight="1">
      <c r="A1" s="3" t="s">
        <v>400</v>
      </c>
    </row>
    <row r="2" spans="1:8" ht="17.25" customHeight="1">
      <c r="A2" s="615" t="s">
        <v>891</v>
      </c>
      <c r="B2" s="615"/>
      <c r="C2" s="615"/>
      <c r="D2" s="615"/>
      <c r="E2" s="615"/>
      <c r="F2" s="615"/>
      <c r="G2" s="615"/>
      <c r="H2" s="615"/>
    </row>
    <row r="3" spans="1:8" ht="17.25" customHeight="1">
      <c r="A3" s="231"/>
      <c r="B3" s="231"/>
      <c r="C3" s="231"/>
      <c r="D3" s="231"/>
      <c r="E3" s="231"/>
      <c r="F3" s="231"/>
      <c r="G3" s="231"/>
    </row>
    <row r="4" spans="1:8" ht="17.25" customHeight="1">
      <c r="A4" s="622" t="s">
        <v>401</v>
      </c>
      <c r="B4" s="622"/>
      <c r="C4" s="622"/>
      <c r="D4" s="622"/>
      <c r="E4" s="622"/>
      <c r="F4" s="622"/>
      <c r="G4" s="622"/>
      <c r="H4" s="622"/>
    </row>
    <row r="6" spans="1:8" ht="17.25" customHeight="1">
      <c r="A6" s="228" t="s">
        <v>402</v>
      </c>
    </row>
    <row r="7" spans="1:8" ht="17.25" customHeight="1">
      <c r="A7" s="797" t="s">
        <v>403</v>
      </c>
      <c r="B7" s="797"/>
      <c r="C7" s="797"/>
      <c r="D7" s="797"/>
      <c r="E7" s="797"/>
      <c r="F7" s="797"/>
      <c r="G7" s="797"/>
      <c r="H7" s="797"/>
    </row>
    <row r="9" spans="1:8" ht="17.25" customHeight="1">
      <c r="A9" s="229" t="s">
        <v>404</v>
      </c>
      <c r="B9" s="859" t="s">
        <v>405</v>
      </c>
      <c r="C9" s="859"/>
      <c r="D9" s="859"/>
      <c r="E9" s="859"/>
      <c r="F9" s="859"/>
      <c r="G9" s="859"/>
      <c r="H9" s="859"/>
    </row>
    <row r="10" spans="1:8" ht="17.25" customHeight="1">
      <c r="B10" s="797" t="s">
        <v>429</v>
      </c>
      <c r="C10" s="797"/>
      <c r="D10" s="797"/>
      <c r="E10" s="797"/>
      <c r="F10" s="797"/>
      <c r="G10" s="797"/>
      <c r="H10" s="797"/>
    </row>
    <row r="11" spans="1:8" ht="17.25" customHeight="1">
      <c r="B11" s="797" t="s">
        <v>430</v>
      </c>
      <c r="C11" s="797"/>
      <c r="D11" s="797"/>
      <c r="E11" s="797"/>
      <c r="F11" s="797"/>
      <c r="G11" s="797"/>
      <c r="H11" s="797"/>
    </row>
    <row r="13" spans="1:8" ht="17.25" customHeight="1">
      <c r="A13" s="229" t="s">
        <v>406</v>
      </c>
      <c r="B13" s="859" t="s">
        <v>407</v>
      </c>
      <c r="C13" s="859"/>
      <c r="D13" s="859"/>
      <c r="E13" s="859"/>
      <c r="F13" s="859"/>
      <c r="G13" s="859"/>
      <c r="H13" s="859"/>
    </row>
    <row r="14" spans="1:8" ht="13.5">
      <c r="B14" s="647" t="s">
        <v>408</v>
      </c>
      <c r="C14" s="647"/>
      <c r="D14" s="647"/>
      <c r="E14" s="647"/>
      <c r="F14" s="647"/>
      <c r="G14" s="647"/>
      <c r="H14" s="647"/>
    </row>
    <row r="15" spans="1:8" ht="13.5">
      <c r="B15" s="647"/>
      <c r="C15" s="647"/>
      <c r="D15" s="647"/>
      <c r="E15" s="647"/>
      <c r="F15" s="647"/>
      <c r="G15" s="647"/>
      <c r="H15" s="647"/>
    </row>
    <row r="16" spans="1:8" ht="13.5">
      <c r="B16" s="647"/>
      <c r="C16" s="647"/>
      <c r="D16" s="647"/>
      <c r="E16" s="647"/>
      <c r="F16" s="647"/>
      <c r="G16" s="647"/>
      <c r="H16" s="647"/>
    </row>
    <row r="18" spans="1:8" ht="17.25" customHeight="1">
      <c r="A18" s="229" t="s">
        <v>409</v>
      </c>
      <c r="B18" s="859" t="s">
        <v>410</v>
      </c>
      <c r="C18" s="859"/>
      <c r="D18" s="859"/>
      <c r="E18" s="859"/>
      <c r="F18" s="859"/>
      <c r="G18" s="859"/>
      <c r="H18" s="859"/>
    </row>
    <row r="19" spans="1:8" ht="17.25" customHeight="1">
      <c r="B19" s="797" t="s">
        <v>411</v>
      </c>
      <c r="C19" s="797"/>
      <c r="D19" s="797"/>
      <c r="E19" s="797"/>
      <c r="F19" s="797"/>
      <c r="G19" s="797"/>
      <c r="H19" s="797"/>
    </row>
    <row r="20" spans="1:8" ht="17.25" customHeight="1">
      <c r="B20" s="797" t="s">
        <v>412</v>
      </c>
      <c r="C20" s="797"/>
      <c r="D20" s="797"/>
      <c r="E20" s="797"/>
      <c r="F20" s="797"/>
      <c r="G20" s="797"/>
      <c r="H20" s="797"/>
    </row>
    <row r="22" spans="1:8" ht="17.25" customHeight="1">
      <c r="A22" s="229" t="s">
        <v>413</v>
      </c>
      <c r="B22" s="859" t="s">
        <v>414</v>
      </c>
      <c r="C22" s="859"/>
      <c r="D22" s="859"/>
      <c r="E22" s="859"/>
      <c r="F22" s="859"/>
      <c r="G22" s="859"/>
      <c r="H22" s="859"/>
    </row>
    <row r="23" spans="1:8" ht="13.5">
      <c r="B23" s="647" t="s">
        <v>416</v>
      </c>
      <c r="C23" s="647"/>
      <c r="D23" s="647"/>
      <c r="E23" s="647"/>
      <c r="F23" s="647"/>
      <c r="G23" s="647"/>
      <c r="H23" s="647"/>
    </row>
    <row r="24" spans="1:8" ht="13.5">
      <c r="B24" s="647"/>
      <c r="C24" s="647"/>
      <c r="D24" s="647"/>
      <c r="E24" s="647"/>
      <c r="F24" s="647"/>
      <c r="G24" s="647"/>
      <c r="H24" s="647"/>
    </row>
    <row r="25" spans="1:8" s="160" customFormat="1" ht="13.5">
      <c r="B25" s="230"/>
      <c r="C25" s="230"/>
      <c r="D25" s="230"/>
      <c r="E25" s="230"/>
      <c r="F25" s="230"/>
    </row>
    <row r="26" spans="1:8" ht="17.25" customHeight="1">
      <c r="A26" s="229" t="s">
        <v>415</v>
      </c>
      <c r="B26" s="859" t="s">
        <v>417</v>
      </c>
      <c r="C26" s="859"/>
      <c r="D26" s="859"/>
      <c r="E26" s="859"/>
      <c r="F26" s="859"/>
      <c r="G26" s="859"/>
      <c r="H26" s="859"/>
    </row>
    <row r="27" spans="1:8" ht="17.25" customHeight="1">
      <c r="B27" s="797" t="s">
        <v>418</v>
      </c>
      <c r="C27" s="797"/>
      <c r="D27" s="797"/>
      <c r="E27" s="797"/>
      <c r="F27" s="797"/>
      <c r="G27" s="797"/>
      <c r="H27" s="797"/>
    </row>
    <row r="28" spans="1:8" ht="17.25" customHeight="1">
      <c r="B28" s="797" t="s">
        <v>419</v>
      </c>
      <c r="C28" s="797"/>
      <c r="D28" s="797"/>
      <c r="E28" s="797"/>
      <c r="F28" s="797"/>
      <c r="G28" s="797"/>
      <c r="H28" s="797"/>
    </row>
    <row r="29" spans="1:8" ht="17.25" customHeight="1">
      <c r="B29" s="797" t="s">
        <v>431</v>
      </c>
      <c r="C29" s="797"/>
      <c r="D29" s="797"/>
      <c r="E29" s="797"/>
      <c r="F29" s="797"/>
      <c r="G29" s="797"/>
      <c r="H29" s="797"/>
    </row>
    <row r="31" spans="1:8" ht="17.25" customHeight="1">
      <c r="B31" s="797" t="s">
        <v>420</v>
      </c>
      <c r="C31" s="797"/>
      <c r="D31" s="797"/>
      <c r="E31" s="797"/>
      <c r="F31" s="797"/>
      <c r="G31" s="797"/>
      <c r="H31" s="797"/>
    </row>
    <row r="32" spans="1:8" ht="17.25" customHeight="1">
      <c r="B32" s="797" t="s">
        <v>421</v>
      </c>
      <c r="C32" s="797"/>
      <c r="D32" s="797"/>
      <c r="E32" s="797"/>
      <c r="F32" s="797"/>
      <c r="G32" s="797"/>
      <c r="H32" s="797"/>
    </row>
    <row r="33" spans="2:8" ht="17.25" customHeight="1">
      <c r="B33" s="238"/>
      <c r="C33" s="237" t="s">
        <v>422</v>
      </c>
      <c r="D33" s="238" t="s">
        <v>423</v>
      </c>
      <c r="E33" s="237" t="s">
        <v>422</v>
      </c>
      <c r="F33" s="238" t="s">
        <v>424</v>
      </c>
      <c r="G33" s="238"/>
    </row>
    <row r="34" spans="2:8" ht="17.25" customHeight="1">
      <c r="B34" s="238"/>
      <c r="C34" s="238"/>
      <c r="D34" s="238"/>
      <c r="E34" s="238"/>
      <c r="F34" s="238"/>
      <c r="G34" s="238"/>
    </row>
    <row r="35" spans="2:8" ht="17.25" customHeight="1">
      <c r="B35" s="239" t="s">
        <v>425</v>
      </c>
      <c r="C35" s="724"/>
      <c r="D35" s="724"/>
      <c r="E35" s="724"/>
      <c r="F35" s="724"/>
      <c r="G35" s="724"/>
    </row>
    <row r="36" spans="2:8" s="469" customFormat="1" ht="17.25" customHeight="1">
      <c r="B36" s="496"/>
      <c r="C36" s="496"/>
      <c r="D36" s="496"/>
      <c r="E36" s="496"/>
      <c r="F36" s="496"/>
      <c r="G36" s="496"/>
    </row>
    <row r="37" spans="2:8" ht="17.25" customHeight="1">
      <c r="B37" s="467" t="s">
        <v>426</v>
      </c>
      <c r="C37" s="724"/>
      <c r="D37" s="724"/>
      <c r="E37" s="724"/>
      <c r="F37" s="467" t="s">
        <v>427</v>
      </c>
      <c r="G37" s="467"/>
    </row>
    <row r="39" spans="2:8" ht="17.25" customHeight="1">
      <c r="B39" s="797" t="s">
        <v>428</v>
      </c>
      <c r="C39" s="797"/>
      <c r="D39" s="797"/>
      <c r="E39" s="797"/>
      <c r="F39" s="797"/>
      <c r="G39" s="797"/>
      <c r="H39" s="797"/>
    </row>
  </sheetData>
  <mergeCells count="22">
    <mergeCell ref="B39:H39"/>
    <mergeCell ref="A2:H2"/>
    <mergeCell ref="A4:H4"/>
    <mergeCell ref="B18:H18"/>
    <mergeCell ref="B19:H19"/>
    <mergeCell ref="B20:H20"/>
    <mergeCell ref="B14:H16"/>
    <mergeCell ref="A7:H7"/>
    <mergeCell ref="B9:H9"/>
    <mergeCell ref="B10:H10"/>
    <mergeCell ref="B11:H11"/>
    <mergeCell ref="B13:H13"/>
    <mergeCell ref="B22:H22"/>
    <mergeCell ref="B26:H26"/>
    <mergeCell ref="B27:H27"/>
    <mergeCell ref="C37:E37"/>
    <mergeCell ref="C35:G35"/>
    <mergeCell ref="B23:H24"/>
    <mergeCell ref="B28:H28"/>
    <mergeCell ref="B29:H29"/>
    <mergeCell ref="B31:H31"/>
    <mergeCell ref="B32:H32"/>
  </mergeCells>
  <phoneticPr fontId="1"/>
  <dataValidations count="1">
    <dataValidation type="list" allowBlank="1" showInputMessage="1" showErrorMessage="1" sqref="C33 E33">
      <formula1>"□,☑"</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6"/>
  <sheetViews>
    <sheetView showGridLines="0" view="pageBreakPreview" zoomScaleNormal="100" zoomScaleSheetLayoutView="100" workbookViewId="0">
      <selection sqref="A1:K1"/>
    </sheetView>
  </sheetViews>
  <sheetFormatPr defaultRowHeight="17.25" customHeight="1"/>
  <cols>
    <col min="1" max="1" width="3.125" style="3" bestFit="1" customWidth="1"/>
    <col min="2" max="2" width="11" style="3" customWidth="1"/>
    <col min="3" max="3" width="12.125" style="3" customWidth="1"/>
    <col min="4" max="4" width="5.375" style="3" customWidth="1"/>
    <col min="5" max="5" width="39.25" style="3" customWidth="1"/>
    <col min="6" max="6" width="15.25" style="3" bestFit="1" customWidth="1"/>
    <col min="7" max="16384" width="9" style="3"/>
  </cols>
  <sheetData>
    <row r="1" spans="1:6" ht="17.25" customHeight="1">
      <c r="A1" s="615" t="s">
        <v>891</v>
      </c>
      <c r="B1" s="615"/>
      <c r="C1" s="615"/>
      <c r="D1" s="615"/>
      <c r="E1" s="615"/>
      <c r="F1" s="615"/>
    </row>
    <row r="3" spans="1:6" ht="17.25" customHeight="1">
      <c r="A3" s="3" t="s">
        <v>432</v>
      </c>
      <c r="F3" s="148">
        <v>43831</v>
      </c>
    </row>
    <row r="4" spans="1:6" ht="17.25" customHeight="1">
      <c r="A4" s="3" t="s">
        <v>433</v>
      </c>
    </row>
    <row r="6" spans="1:6" ht="17.25" customHeight="1">
      <c r="A6" s="622" t="s">
        <v>434</v>
      </c>
      <c r="B6" s="622"/>
      <c r="C6" s="622"/>
      <c r="D6" s="622"/>
      <c r="E6" s="622"/>
      <c r="F6" s="622"/>
    </row>
    <row r="7" spans="1:6" ht="17.25" customHeight="1">
      <c r="A7" s="683" t="str">
        <f>①海外研修実施申請書!A7</f>
        <v>インドネシア・ジャカルタ</v>
      </c>
      <c r="B7" s="683"/>
      <c r="C7" s="683"/>
      <c r="D7" s="683"/>
      <c r="E7" s="683"/>
      <c r="F7" s="683"/>
    </row>
    <row r="9" spans="1:6" ht="17.25" customHeight="1">
      <c r="A9" s="872" t="s">
        <v>874</v>
      </c>
      <c r="B9" s="872"/>
      <c r="C9" s="872"/>
      <c r="D9" s="872"/>
      <c r="E9" s="872"/>
      <c r="F9" s="872"/>
    </row>
    <row r="10" spans="1:6" ht="17.25" customHeight="1">
      <c r="A10" s="872"/>
      <c r="B10" s="872"/>
      <c r="C10" s="872"/>
      <c r="D10" s="872"/>
      <c r="E10" s="872"/>
      <c r="F10" s="872"/>
    </row>
    <row r="11" spans="1:6" ht="17.25" customHeight="1">
      <c r="A11" s="872"/>
      <c r="B11" s="872"/>
      <c r="C11" s="872"/>
      <c r="D11" s="872"/>
      <c r="E11" s="872"/>
      <c r="F11" s="872"/>
    </row>
    <row r="13" spans="1:6" ht="17.25" customHeight="1">
      <c r="A13" s="685" t="s">
        <v>435</v>
      </c>
      <c r="B13" s="685"/>
      <c r="C13" s="685"/>
      <c r="D13" s="685"/>
      <c r="E13" s="685"/>
      <c r="F13" s="685"/>
    </row>
    <row r="15" spans="1:6" ht="17.25" customHeight="1">
      <c r="A15" s="546" t="s">
        <v>436</v>
      </c>
      <c r="B15" s="689"/>
      <c r="C15" s="547"/>
      <c r="D15" s="232" t="s">
        <v>437</v>
      </c>
      <c r="E15" s="691" t="str">
        <f>ご使用方法・データ入力!D12</f>
        <v>株式会社AOTS</v>
      </c>
      <c r="F15" s="692"/>
    </row>
    <row r="16" spans="1:6" ht="17.25" customHeight="1">
      <c r="A16" s="550"/>
      <c r="B16" s="627"/>
      <c r="C16" s="551"/>
      <c r="D16" s="145" t="s">
        <v>438</v>
      </c>
      <c r="E16" s="629" t="str">
        <f>ご使用方法・データ入力!D13</f>
        <v>AOTS Co., Ltd.</v>
      </c>
      <c r="F16" s="630"/>
    </row>
    <row r="17" spans="1:6" ht="17.25" customHeight="1">
      <c r="A17" s="546" t="s">
        <v>439</v>
      </c>
      <c r="B17" s="689"/>
      <c r="C17" s="547"/>
      <c r="D17" s="860" t="str">
        <f>ご使用方法・データ入力!D14</f>
        <v>104-0061</v>
      </c>
      <c r="E17" s="861"/>
      <c r="F17" s="862"/>
    </row>
    <row r="18" spans="1:6" s="160" customFormat="1" ht="17.25" customHeight="1">
      <c r="A18" s="548"/>
      <c r="B18" s="690"/>
      <c r="C18" s="549"/>
      <c r="D18" s="867" t="str">
        <f>ご使用方法・データ入力!D15</f>
        <v>東京都中央区銀座5-12-5</v>
      </c>
      <c r="E18" s="741"/>
      <c r="F18" s="868"/>
    </row>
    <row r="19" spans="1:6" s="160" customFormat="1" ht="17.25" customHeight="1">
      <c r="A19" s="550"/>
      <c r="B19" s="627"/>
      <c r="C19" s="551"/>
      <c r="D19" s="869"/>
      <c r="E19" s="734"/>
      <c r="F19" s="735"/>
    </row>
    <row r="20" spans="1:6" ht="17.25" customHeight="1">
      <c r="A20" s="546" t="s">
        <v>440</v>
      </c>
      <c r="B20" s="547"/>
      <c r="C20" s="101" t="s">
        <v>441</v>
      </c>
      <c r="D20" s="863" t="str">
        <f>ご使用方法・データ入力!D17</f>
        <v>代表取締役</v>
      </c>
      <c r="E20" s="691"/>
      <c r="F20" s="692"/>
    </row>
    <row r="21" spans="1:6" ht="17.25" customHeight="1">
      <c r="A21" s="550"/>
      <c r="B21" s="551"/>
      <c r="C21" s="234" t="s">
        <v>442</v>
      </c>
      <c r="D21" s="629" t="str">
        <f>ご使用方法・データ入力!D18</f>
        <v>田中　太郎</v>
      </c>
      <c r="E21" s="629"/>
      <c r="F21" s="630"/>
    </row>
    <row r="22" spans="1:6" ht="17.25" customHeight="1">
      <c r="A22" s="548" t="s">
        <v>444</v>
      </c>
      <c r="B22" s="549"/>
      <c r="C22" s="233" t="s">
        <v>443</v>
      </c>
      <c r="D22" s="610" t="str">
        <f>ご使用方法・データ入力!D19</f>
        <v>製造本部　製造第1課　課長</v>
      </c>
      <c r="E22" s="610"/>
      <c r="F22" s="628"/>
    </row>
    <row r="23" spans="1:6" ht="17.25" customHeight="1">
      <c r="A23" s="548"/>
      <c r="B23" s="549"/>
      <c r="C23" s="102" t="s">
        <v>442</v>
      </c>
      <c r="D23" s="870" t="str">
        <f>ご使用方法・データ入力!D20</f>
        <v>山田　二郎</v>
      </c>
      <c r="E23" s="871"/>
      <c r="F23" s="236" t="s">
        <v>450</v>
      </c>
    </row>
    <row r="24" spans="1:6" ht="17.25" customHeight="1">
      <c r="A24" s="548"/>
      <c r="B24" s="549"/>
      <c r="C24" s="235" t="s">
        <v>445</v>
      </c>
      <c r="D24" s="873" t="str">
        <f>①海外研修実施申請書!D23</f>
        <v xml:space="preserve"> </v>
      </c>
      <c r="E24" s="874"/>
      <c r="F24" s="875"/>
    </row>
    <row r="25" spans="1:6" ht="17.25" customHeight="1">
      <c r="A25" s="548"/>
      <c r="B25" s="549"/>
      <c r="C25" s="680" t="s">
        <v>685</v>
      </c>
      <c r="D25" s="741" t="str">
        <f>①海外研修実施申請書!D24</f>
        <v>同上</v>
      </c>
      <c r="E25" s="741"/>
      <c r="F25" s="868"/>
    </row>
    <row r="26" spans="1:6" ht="17.25" customHeight="1">
      <c r="A26" s="548"/>
      <c r="B26" s="549"/>
      <c r="C26" s="681"/>
      <c r="D26" s="730"/>
      <c r="E26" s="730"/>
      <c r="F26" s="731"/>
    </row>
    <row r="27" spans="1:6" ht="17.25" customHeight="1">
      <c r="A27" s="548"/>
      <c r="B27" s="549"/>
      <c r="C27" s="102" t="s">
        <v>446</v>
      </c>
      <c r="D27" s="864" t="str">
        <f>ご使用方法・データ入力!D21</f>
        <v>03-xxxx-xxxx</v>
      </c>
      <c r="E27" s="865"/>
      <c r="F27" s="866"/>
    </row>
    <row r="28" spans="1:6" ht="17.25" customHeight="1">
      <c r="A28" s="548"/>
      <c r="B28" s="549"/>
      <c r="C28" s="102" t="s">
        <v>447</v>
      </c>
      <c r="D28" s="864" t="str">
        <f>ご使用方法・データ入力!D22</f>
        <v>03-xxxx-xxxx</v>
      </c>
      <c r="E28" s="865"/>
      <c r="F28" s="866"/>
    </row>
    <row r="29" spans="1:6" ht="17.25" customHeight="1">
      <c r="A29" s="550"/>
      <c r="B29" s="551"/>
      <c r="C29" s="234" t="s">
        <v>448</v>
      </c>
      <c r="D29" s="629" t="str">
        <f>ご使用方法・データ入力!D23</f>
        <v>yamada@aots.co.jp</v>
      </c>
      <c r="E29" s="629"/>
      <c r="F29" s="630"/>
    </row>
    <row r="31" spans="1:6" ht="17.25" customHeight="1">
      <c r="A31" s="40" t="s">
        <v>449</v>
      </c>
      <c r="B31" s="3" t="s">
        <v>942</v>
      </c>
    </row>
    <row r="32" spans="1:6" ht="17.25" customHeight="1">
      <c r="A32" s="40" t="s">
        <v>406</v>
      </c>
      <c r="B32" s="3" t="s">
        <v>897</v>
      </c>
    </row>
    <row r="33" spans="2:2" ht="17.25" customHeight="1">
      <c r="B33" s="3" t="s">
        <v>938</v>
      </c>
    </row>
    <row r="34" spans="2:2" ht="17.25" customHeight="1">
      <c r="B34" s="3" t="s">
        <v>939</v>
      </c>
    </row>
    <row r="35" spans="2:2" ht="17.25" customHeight="1">
      <c r="B35" s="3" t="s">
        <v>940</v>
      </c>
    </row>
    <row r="36" spans="2:2" ht="17.25" customHeight="1">
      <c r="B36" s="3" t="s">
        <v>941</v>
      </c>
    </row>
  </sheetData>
  <mergeCells count="23">
    <mergeCell ref="E15:F15"/>
    <mergeCell ref="A20:B21"/>
    <mergeCell ref="A22:B29"/>
    <mergeCell ref="A15:C16"/>
    <mergeCell ref="C25:C26"/>
    <mergeCell ref="A17:C19"/>
    <mergeCell ref="D24:F24"/>
    <mergeCell ref="D25:F26"/>
    <mergeCell ref="D27:F27"/>
    <mergeCell ref="A1:F1"/>
    <mergeCell ref="A6:F6"/>
    <mergeCell ref="A7:F7"/>
    <mergeCell ref="A9:F11"/>
    <mergeCell ref="A13:F13"/>
    <mergeCell ref="D29:F29"/>
    <mergeCell ref="D17:F17"/>
    <mergeCell ref="E16:F16"/>
    <mergeCell ref="D20:F20"/>
    <mergeCell ref="D21:F21"/>
    <mergeCell ref="D22:F22"/>
    <mergeCell ref="D28:F28"/>
    <mergeCell ref="D18:F19"/>
    <mergeCell ref="D23:E23"/>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98"/>
  <sheetViews>
    <sheetView showGridLines="0" showZeros="0" view="pageBreakPreview" zoomScaleNormal="100" zoomScaleSheetLayoutView="100" workbookViewId="0">
      <selection sqref="A1:K1"/>
    </sheetView>
  </sheetViews>
  <sheetFormatPr defaultRowHeight="17.25" customHeight="1"/>
  <cols>
    <col min="1" max="1" width="6.375" style="160" bestFit="1" customWidth="1"/>
    <col min="2" max="2" width="3.5" style="160" bestFit="1" customWidth="1"/>
    <col min="3" max="4" width="3.5" style="160" customWidth="1"/>
    <col min="5" max="5" width="4.25" style="187" customWidth="1"/>
    <col min="6" max="6" width="6.5" style="160" customWidth="1"/>
    <col min="7" max="7" width="4.5" style="160" customWidth="1"/>
    <col min="8" max="8" width="3.375" style="160" customWidth="1"/>
    <col min="9" max="9" width="8.375" style="160" customWidth="1"/>
    <col min="10" max="10" width="4.5" style="160" customWidth="1"/>
    <col min="11" max="11" width="3.375" style="160" bestFit="1" customWidth="1"/>
    <col min="12" max="12" width="3.375" style="160" customWidth="1"/>
    <col min="13" max="13" width="3.375" style="160" bestFit="1" customWidth="1"/>
    <col min="14" max="14" width="4.875" style="160" customWidth="1"/>
    <col min="15" max="15" width="3.375" style="160" bestFit="1" customWidth="1"/>
    <col min="16" max="17" width="9" style="160"/>
    <col min="18" max="19" width="7.125" style="160" customWidth="1"/>
    <col min="20" max="20" width="5.5" style="160" customWidth="1"/>
    <col min="21" max="16384" width="9" style="160"/>
  </cols>
  <sheetData>
    <row r="1" spans="1:20" ht="17.25" customHeight="1">
      <c r="A1" s="160" t="s">
        <v>214</v>
      </c>
    </row>
    <row r="2" spans="1:20" ht="17.25" customHeight="1">
      <c r="A2" s="622" t="s">
        <v>25</v>
      </c>
      <c r="B2" s="622"/>
      <c r="C2" s="622"/>
      <c r="D2" s="622"/>
      <c r="E2" s="622"/>
      <c r="F2" s="622"/>
      <c r="G2" s="622"/>
      <c r="H2" s="622"/>
      <c r="I2" s="622"/>
      <c r="J2" s="622"/>
      <c r="K2" s="622"/>
      <c r="L2" s="622"/>
      <c r="M2" s="622"/>
      <c r="N2" s="622"/>
      <c r="O2" s="622"/>
      <c r="P2" s="622"/>
      <c r="Q2" s="622"/>
      <c r="R2" s="622"/>
      <c r="S2" s="622"/>
      <c r="T2" s="622"/>
    </row>
    <row r="4" spans="1:20" ht="17.25" customHeight="1">
      <c r="A4" s="766" t="s">
        <v>137</v>
      </c>
      <c r="B4" s="766"/>
      <c r="C4" s="766"/>
      <c r="D4" s="766"/>
      <c r="E4" s="766"/>
      <c r="F4" s="766"/>
      <c r="G4" s="128" t="s">
        <v>46</v>
      </c>
      <c r="H4" s="691" t="str">
        <f>ご使用方法・データ入力!D12</f>
        <v>株式会社AOTS</v>
      </c>
      <c r="I4" s="691"/>
      <c r="J4" s="691"/>
      <c r="K4" s="691"/>
      <c r="L4" s="691"/>
      <c r="M4" s="691"/>
      <c r="N4" s="691"/>
      <c r="O4" s="691"/>
      <c r="P4" s="691"/>
      <c r="Q4" s="691"/>
      <c r="R4" s="692"/>
      <c r="S4" s="640" t="s">
        <v>42</v>
      </c>
      <c r="T4" s="640"/>
    </row>
    <row r="5" spans="1:20" ht="17.25" customHeight="1">
      <c r="A5" s="767"/>
      <c r="B5" s="767"/>
      <c r="C5" s="767"/>
      <c r="D5" s="767"/>
      <c r="E5" s="767"/>
      <c r="F5" s="767"/>
      <c r="G5" s="143" t="s">
        <v>47</v>
      </c>
      <c r="H5" s="694" t="str">
        <f>ご使用方法・データ入力!D13</f>
        <v>AOTS Co., Ltd.</v>
      </c>
      <c r="I5" s="694"/>
      <c r="J5" s="694"/>
      <c r="K5" s="694"/>
      <c r="L5" s="694"/>
      <c r="M5" s="694"/>
      <c r="N5" s="694"/>
      <c r="O5" s="694"/>
      <c r="P5" s="694"/>
      <c r="Q5" s="694"/>
      <c r="R5" s="695"/>
      <c r="S5" s="642" t="str">
        <f>ご使用方法・データ入力!D9</f>
        <v>通常型</v>
      </c>
      <c r="T5" s="642"/>
    </row>
    <row r="6" spans="1:20" ht="17.25" customHeight="1">
      <c r="A6" s="156" t="s">
        <v>218</v>
      </c>
      <c r="B6" s="708" t="s">
        <v>105</v>
      </c>
      <c r="C6" s="708"/>
      <c r="D6" s="708"/>
      <c r="E6" s="708"/>
      <c r="F6" s="709"/>
      <c r="G6" s="178" t="s">
        <v>46</v>
      </c>
      <c r="H6" s="691" t="str">
        <f>①海外研修実施希望申込書!E21</f>
        <v>インドネシア・ジャカルタ</v>
      </c>
      <c r="I6" s="691"/>
      <c r="J6" s="691"/>
      <c r="K6" s="691"/>
      <c r="L6" s="691"/>
      <c r="M6" s="691"/>
      <c r="N6" s="691"/>
      <c r="O6" s="691"/>
      <c r="P6" s="691"/>
      <c r="Q6" s="691"/>
      <c r="R6" s="691"/>
      <c r="S6" s="691"/>
      <c r="T6" s="692"/>
    </row>
    <row r="7" spans="1:20" ht="17.25" customHeight="1">
      <c r="A7" s="120"/>
      <c r="B7" s="183"/>
      <c r="C7" s="183"/>
      <c r="D7" s="183"/>
      <c r="E7" s="183"/>
      <c r="F7" s="184"/>
      <c r="G7" s="177" t="s">
        <v>47</v>
      </c>
      <c r="H7" s="694" t="str">
        <f>①海外研修実施希望申込書!E22</f>
        <v>Indonesia, Jakarta</v>
      </c>
      <c r="I7" s="694"/>
      <c r="J7" s="694"/>
      <c r="K7" s="694"/>
      <c r="L7" s="694"/>
      <c r="M7" s="694"/>
      <c r="N7" s="694"/>
      <c r="O7" s="694"/>
      <c r="P7" s="694"/>
      <c r="Q7" s="694"/>
      <c r="R7" s="694"/>
      <c r="S7" s="694"/>
      <c r="T7" s="695"/>
    </row>
    <row r="8" spans="1:20" ht="17.25" customHeight="1">
      <c r="A8" s="156" t="s">
        <v>223</v>
      </c>
      <c r="B8" s="708" t="s">
        <v>56</v>
      </c>
      <c r="C8" s="708"/>
      <c r="D8" s="708"/>
      <c r="E8" s="708"/>
      <c r="F8" s="709"/>
      <c r="G8" s="768" t="s">
        <v>46</v>
      </c>
      <c r="H8" s="728" t="str">
        <f>ご使用方法・データ入力!D26</f>
        <v>現場リーダーのための5Sの基本と生産管理研修</v>
      </c>
      <c r="I8" s="728"/>
      <c r="J8" s="728"/>
      <c r="K8" s="728"/>
      <c r="L8" s="728"/>
      <c r="M8" s="728"/>
      <c r="N8" s="728"/>
      <c r="O8" s="728"/>
      <c r="P8" s="728"/>
      <c r="Q8" s="728"/>
      <c r="R8" s="728"/>
      <c r="S8" s="728"/>
      <c r="T8" s="729"/>
    </row>
    <row r="9" spans="1:20" ht="17.25" customHeight="1">
      <c r="A9" s="120"/>
      <c r="B9" s="183"/>
      <c r="C9" s="183"/>
      <c r="D9" s="183"/>
      <c r="E9" s="183"/>
      <c r="F9" s="184"/>
      <c r="G9" s="769"/>
      <c r="H9" s="730"/>
      <c r="I9" s="730"/>
      <c r="J9" s="730"/>
      <c r="K9" s="730"/>
      <c r="L9" s="730"/>
      <c r="M9" s="730"/>
      <c r="N9" s="730"/>
      <c r="O9" s="730"/>
      <c r="P9" s="730"/>
      <c r="Q9" s="730"/>
      <c r="R9" s="730"/>
      <c r="S9" s="730"/>
      <c r="T9" s="731"/>
    </row>
    <row r="10" spans="1:20" ht="17.25" customHeight="1">
      <c r="A10" s="120"/>
      <c r="B10" s="183"/>
      <c r="C10" s="183"/>
      <c r="D10" s="183"/>
      <c r="E10" s="183"/>
      <c r="F10" s="184"/>
      <c r="G10" s="713" t="s">
        <v>47</v>
      </c>
      <c r="H10" s="732" t="str">
        <f>ご使用方法・データ入力!D28</f>
        <v>5S and Production Management Training for Leaders at a Manufacutruing Site</v>
      </c>
      <c r="I10" s="732"/>
      <c r="J10" s="732"/>
      <c r="K10" s="732"/>
      <c r="L10" s="732"/>
      <c r="M10" s="732"/>
      <c r="N10" s="732"/>
      <c r="O10" s="732"/>
      <c r="P10" s="732"/>
      <c r="Q10" s="732"/>
      <c r="R10" s="732"/>
      <c r="S10" s="732"/>
      <c r="T10" s="733"/>
    </row>
    <row r="11" spans="1:20" ht="17.25" customHeight="1">
      <c r="A11" s="123"/>
      <c r="B11" s="152"/>
      <c r="C11" s="152"/>
      <c r="D11" s="152"/>
      <c r="E11" s="152"/>
      <c r="F11" s="153"/>
      <c r="G11" s="768"/>
      <c r="H11" s="734"/>
      <c r="I11" s="734"/>
      <c r="J11" s="734"/>
      <c r="K11" s="734"/>
      <c r="L11" s="734"/>
      <c r="M11" s="734"/>
      <c r="N11" s="734"/>
      <c r="O11" s="734"/>
      <c r="P11" s="734"/>
      <c r="Q11" s="734"/>
      <c r="R11" s="734"/>
      <c r="S11" s="734"/>
      <c r="T11" s="735"/>
    </row>
    <row r="12" spans="1:20" ht="17.25" customHeight="1">
      <c r="A12" s="157" t="s">
        <v>225</v>
      </c>
      <c r="B12" s="759" t="s">
        <v>489</v>
      </c>
      <c r="C12" s="760"/>
      <c r="D12" s="760"/>
      <c r="E12" s="760"/>
      <c r="F12" s="760"/>
      <c r="G12" s="753"/>
      <c r="H12" s="753"/>
      <c r="I12" s="753"/>
      <c r="J12" s="753"/>
      <c r="K12" s="753"/>
      <c r="L12" s="753"/>
      <c r="M12" s="753"/>
      <c r="N12" s="753"/>
      <c r="O12" s="753"/>
      <c r="P12" s="753"/>
      <c r="Q12" s="753"/>
      <c r="R12" s="753"/>
      <c r="S12" s="753"/>
      <c r="T12" s="753"/>
    </row>
    <row r="13" spans="1:20" ht="17.25" customHeight="1">
      <c r="A13" s="122"/>
      <c r="B13" s="736">
        <f>ご使用方法・データ入力!D35</f>
        <v>44046</v>
      </c>
      <c r="C13" s="736"/>
      <c r="D13" s="736"/>
      <c r="E13" s="736"/>
      <c r="F13" s="736"/>
      <c r="G13" s="176" t="s">
        <v>299</v>
      </c>
      <c r="H13" s="736">
        <f>ご使用方法・データ入力!D36</f>
        <v>44055</v>
      </c>
      <c r="I13" s="736"/>
      <c r="J13" s="736"/>
      <c r="K13" s="736"/>
      <c r="L13" s="113" t="s">
        <v>293</v>
      </c>
      <c r="M13" s="740">
        <f>ご使用方法・データ入力!D37</f>
        <v>8</v>
      </c>
      <c r="N13" s="740"/>
      <c r="O13" s="740"/>
      <c r="P13" s="129" t="s">
        <v>295</v>
      </c>
      <c r="Q13" s="129"/>
      <c r="R13" s="129"/>
      <c r="S13" s="129"/>
      <c r="T13" s="114"/>
    </row>
    <row r="14" spans="1:20" ht="17.25" customHeight="1">
      <c r="A14" s="50" t="s">
        <v>208</v>
      </c>
      <c r="B14" s="727" t="s">
        <v>895</v>
      </c>
      <c r="C14" s="753"/>
      <c r="D14" s="753"/>
      <c r="E14" s="753"/>
      <c r="F14" s="753"/>
      <c r="G14" s="753"/>
      <c r="H14" s="753"/>
      <c r="I14" s="753"/>
      <c r="J14" s="753"/>
      <c r="K14" s="753"/>
      <c r="L14" s="753"/>
      <c r="M14" s="753"/>
      <c r="N14" s="753"/>
      <c r="O14" s="753"/>
      <c r="P14" s="753"/>
      <c r="Q14" s="753"/>
      <c r="R14" s="753"/>
      <c r="S14" s="753"/>
      <c r="T14" s="753"/>
    </row>
    <row r="15" spans="1:20" ht="17.25" customHeight="1">
      <c r="A15" s="122"/>
      <c r="B15" s="890">
        <f>ご使用方法・データ入力!D34</f>
        <v>20</v>
      </c>
      <c r="C15" s="890"/>
      <c r="D15" s="890"/>
      <c r="E15" s="113" t="s">
        <v>293</v>
      </c>
      <c r="F15" s="891">
        <f>②海外研修実施計画の概要!F15</f>
        <v>0</v>
      </c>
      <c r="G15" s="891"/>
      <c r="H15" s="891"/>
      <c r="I15" s="891"/>
      <c r="J15" s="891"/>
      <c r="K15" s="891"/>
      <c r="L15" s="891"/>
      <c r="M15" s="891"/>
      <c r="N15" s="891"/>
      <c r="O15" s="891"/>
      <c r="P15" s="891"/>
      <c r="Q15" s="891"/>
      <c r="R15" s="891"/>
      <c r="S15" s="891"/>
      <c r="T15" s="114" t="s">
        <v>294</v>
      </c>
    </row>
    <row r="16" spans="1:20" ht="17.25" customHeight="1">
      <c r="A16" s="50" t="s">
        <v>227</v>
      </c>
      <c r="B16" s="727" t="s">
        <v>878</v>
      </c>
      <c r="C16" s="753"/>
      <c r="D16" s="753"/>
      <c r="E16" s="753"/>
      <c r="F16" s="753"/>
      <c r="G16" s="753"/>
      <c r="H16" s="753"/>
      <c r="I16" s="753"/>
      <c r="J16" s="753"/>
      <c r="K16" s="753"/>
      <c r="L16" s="753"/>
      <c r="M16" s="753"/>
      <c r="N16" s="753"/>
      <c r="O16" s="753"/>
      <c r="P16" s="753"/>
      <c r="Q16" s="753"/>
      <c r="R16" s="753"/>
      <c r="S16" s="753"/>
      <c r="T16" s="753"/>
    </row>
    <row r="17" spans="1:20" ht="17.25" customHeight="1">
      <c r="A17" s="121"/>
      <c r="B17" s="761"/>
      <c r="C17" s="762"/>
      <c r="D17" s="762"/>
      <c r="E17" s="762"/>
      <c r="F17" s="762"/>
      <c r="G17" s="762"/>
      <c r="H17" s="762"/>
      <c r="I17" s="762"/>
      <c r="J17" s="762"/>
      <c r="K17" s="762"/>
      <c r="L17" s="762"/>
      <c r="M17" s="762"/>
      <c r="N17" s="762"/>
      <c r="O17" s="762"/>
      <c r="P17" s="762"/>
      <c r="Q17" s="762"/>
      <c r="R17" s="762"/>
      <c r="S17" s="762"/>
      <c r="T17" s="762"/>
    </row>
    <row r="18" spans="1:20" ht="17.25" customHeight="1">
      <c r="A18" s="121"/>
      <c r="B18" s="763"/>
      <c r="C18" s="764"/>
      <c r="D18" s="764"/>
      <c r="E18" s="764"/>
      <c r="F18" s="764"/>
      <c r="G18" s="764"/>
      <c r="H18" s="764"/>
      <c r="I18" s="764"/>
      <c r="J18" s="764"/>
      <c r="K18" s="764"/>
      <c r="L18" s="764"/>
      <c r="M18" s="764"/>
      <c r="N18" s="764"/>
      <c r="O18" s="764"/>
      <c r="P18" s="764"/>
      <c r="Q18" s="764"/>
      <c r="R18" s="764"/>
      <c r="S18" s="764"/>
      <c r="T18" s="764"/>
    </row>
    <row r="19" spans="1:20" ht="17.25" customHeight="1">
      <c r="A19" s="50" t="s">
        <v>453</v>
      </c>
      <c r="B19" s="727" t="s">
        <v>688</v>
      </c>
      <c r="C19" s="753"/>
      <c r="D19" s="753"/>
      <c r="E19" s="753"/>
      <c r="F19" s="753"/>
      <c r="G19" s="753"/>
      <c r="H19" s="753"/>
      <c r="I19" s="753"/>
      <c r="J19" s="753"/>
      <c r="K19" s="753"/>
      <c r="L19" s="753"/>
      <c r="M19" s="753"/>
      <c r="N19" s="753"/>
      <c r="O19" s="753"/>
      <c r="P19" s="753"/>
      <c r="Q19" s="753"/>
      <c r="R19" s="753"/>
      <c r="S19" s="753"/>
      <c r="T19" s="753"/>
    </row>
    <row r="20" spans="1:20" ht="17.25" customHeight="1">
      <c r="A20" s="121"/>
      <c r="B20" s="119" t="str">
        <f>②海外研修実施計画の概要!B46</f>
        <v>□</v>
      </c>
      <c r="C20" s="775" t="s">
        <v>244</v>
      </c>
      <c r="D20" s="775"/>
      <c r="E20" s="765" t="str">
        <f>②海外研修実施計画の概要!E46</f>
        <v/>
      </c>
      <c r="F20" s="765"/>
      <c r="G20" s="765"/>
      <c r="H20" s="765"/>
      <c r="I20" s="185">
        <f>②海外研修実施計画の概要!H46</f>
        <v>0</v>
      </c>
      <c r="J20" s="174"/>
      <c r="K20" s="174"/>
      <c r="L20" s="174"/>
      <c r="M20" s="174"/>
      <c r="N20" s="174"/>
      <c r="O20" s="174"/>
      <c r="P20" s="174"/>
      <c r="Q20" s="174"/>
      <c r="R20" s="174"/>
      <c r="S20" s="174"/>
      <c r="T20" s="175"/>
    </row>
    <row r="21" spans="1:20" ht="17.25" customHeight="1">
      <c r="A21" s="121"/>
      <c r="B21" s="174"/>
      <c r="C21" s="179" t="s">
        <v>37</v>
      </c>
      <c r="D21" s="648" t="s">
        <v>458</v>
      </c>
      <c r="E21" s="648"/>
      <c r="F21" s="648"/>
      <c r="G21" s="119" t="str">
        <f>②海外研修実施計画の概要!F47</f>
        <v>□</v>
      </c>
      <c r="H21" s="648" t="s">
        <v>69</v>
      </c>
      <c r="I21" s="648"/>
      <c r="J21" s="648"/>
      <c r="K21" s="648"/>
      <c r="L21" s="648"/>
      <c r="M21" s="174"/>
      <c r="N21" s="186"/>
      <c r="O21" s="186"/>
      <c r="P21" s="186"/>
      <c r="Q21" s="186"/>
      <c r="R21" s="186"/>
      <c r="S21" s="186"/>
      <c r="T21" s="175"/>
    </row>
    <row r="22" spans="1:20" ht="17.25" customHeight="1">
      <c r="A22" s="121"/>
      <c r="B22" s="174"/>
      <c r="C22" s="174"/>
      <c r="D22" s="174"/>
      <c r="E22" s="174"/>
      <c r="F22" s="174"/>
      <c r="G22" s="119" t="str">
        <f>②海外研修実施計画の概要!F48</f>
        <v>□</v>
      </c>
      <c r="H22" s="648" t="s">
        <v>70</v>
      </c>
      <c r="I22" s="648"/>
      <c r="J22" s="648"/>
      <c r="K22" s="648"/>
      <c r="L22" s="648"/>
      <c r="M22" s="119" t="s">
        <v>293</v>
      </c>
      <c r="N22" s="887">
        <f>②海外研修実施計画の概要!M48</f>
        <v>0</v>
      </c>
      <c r="O22" s="887"/>
      <c r="P22" s="887"/>
      <c r="Q22" s="887"/>
      <c r="R22" s="887"/>
      <c r="S22" s="887"/>
      <c r="T22" s="175" t="s">
        <v>295</v>
      </c>
    </row>
    <row r="23" spans="1:20" ht="17.25" customHeight="1">
      <c r="A23" s="121"/>
      <c r="B23" s="174"/>
      <c r="C23" s="174"/>
      <c r="D23" s="174"/>
      <c r="E23" s="174"/>
      <c r="F23" s="174"/>
      <c r="G23" s="119" t="str">
        <f>②海外研修実施計画の概要!F49</f>
        <v>□</v>
      </c>
      <c r="H23" s="648" t="s">
        <v>247</v>
      </c>
      <c r="I23" s="648"/>
      <c r="J23" s="648"/>
      <c r="K23" s="648"/>
      <c r="L23" s="648"/>
      <c r="M23" s="119" t="s">
        <v>293</v>
      </c>
      <c r="N23" s="887" t="str">
        <f>②海外研修実施計画の概要!M49</f>
        <v>送付先、送付数：</v>
      </c>
      <c r="O23" s="887"/>
      <c r="P23" s="887"/>
      <c r="Q23" s="887"/>
      <c r="R23" s="887"/>
      <c r="S23" s="887"/>
      <c r="T23" s="175" t="s">
        <v>295</v>
      </c>
    </row>
    <row r="24" spans="1:20" ht="17.25" customHeight="1">
      <c r="A24" s="121"/>
      <c r="B24" s="174"/>
      <c r="C24" s="174"/>
      <c r="D24" s="174"/>
      <c r="E24" s="174"/>
      <c r="F24" s="174"/>
      <c r="G24" s="119" t="str">
        <f>②海外研修実施計画の概要!F50</f>
        <v>□</v>
      </c>
      <c r="H24" s="648" t="s">
        <v>72</v>
      </c>
      <c r="I24" s="648"/>
      <c r="J24" s="648"/>
      <c r="K24" s="648"/>
      <c r="L24" s="648"/>
      <c r="M24" s="119" t="s">
        <v>293</v>
      </c>
      <c r="N24" s="887">
        <f>②海外研修実施計画の概要!M50</f>
        <v>0</v>
      </c>
      <c r="O24" s="887"/>
      <c r="P24" s="887"/>
      <c r="Q24" s="887"/>
      <c r="R24" s="887"/>
      <c r="S24" s="887"/>
      <c r="T24" s="175" t="s">
        <v>295</v>
      </c>
    </row>
    <row r="25" spans="1:20" ht="17.25" customHeight="1">
      <c r="A25" s="121"/>
      <c r="B25" s="174"/>
      <c r="C25" s="179" t="s">
        <v>459</v>
      </c>
      <c r="D25" s="648" t="s">
        <v>460</v>
      </c>
      <c r="E25" s="648"/>
      <c r="F25" s="648"/>
      <c r="G25" s="119" t="str">
        <f>②海外研修実施計画の概要!F51</f>
        <v>□</v>
      </c>
      <c r="H25" s="648" t="s">
        <v>74</v>
      </c>
      <c r="I25" s="648"/>
      <c r="J25" s="648"/>
      <c r="K25" s="648"/>
      <c r="L25" s="648"/>
      <c r="M25" s="119"/>
      <c r="N25" s="173"/>
      <c r="O25" s="173"/>
      <c r="P25" s="173"/>
      <c r="Q25" s="173"/>
      <c r="R25" s="173"/>
      <c r="S25" s="173"/>
      <c r="T25" s="175"/>
    </row>
    <row r="26" spans="1:20" ht="17.25" customHeight="1">
      <c r="A26" s="121"/>
      <c r="B26" s="174"/>
      <c r="C26" s="174"/>
      <c r="D26" s="174"/>
      <c r="E26" s="174"/>
      <c r="F26" s="174"/>
      <c r="G26" s="119" t="str">
        <f>②海外研修実施計画の概要!F52</f>
        <v>□</v>
      </c>
      <c r="H26" s="648" t="s">
        <v>250</v>
      </c>
      <c r="I26" s="648"/>
      <c r="J26" s="648"/>
      <c r="K26" s="648"/>
      <c r="L26" s="648"/>
      <c r="M26" s="119"/>
      <c r="N26" s="173"/>
      <c r="O26" s="173"/>
      <c r="P26" s="173"/>
      <c r="Q26" s="173"/>
      <c r="R26" s="173"/>
      <c r="S26" s="173"/>
      <c r="T26" s="175"/>
    </row>
    <row r="27" spans="1:20" ht="17.25" customHeight="1">
      <c r="A27" s="121"/>
      <c r="B27" s="174"/>
      <c r="C27" s="174"/>
      <c r="D27" s="174"/>
      <c r="E27" s="174"/>
      <c r="F27" s="174"/>
      <c r="G27" s="119" t="str">
        <f>②海外研修実施計画の概要!F53</f>
        <v>□</v>
      </c>
      <c r="H27" s="648" t="s">
        <v>251</v>
      </c>
      <c r="I27" s="648"/>
      <c r="J27" s="648"/>
      <c r="K27" s="648"/>
      <c r="L27" s="648"/>
      <c r="M27" s="119" t="s">
        <v>297</v>
      </c>
      <c r="N27" s="887" t="str">
        <f>②海外研修実施計画の概要!M53</f>
        <v>機関名称：</v>
      </c>
      <c r="O27" s="887"/>
      <c r="P27" s="887"/>
      <c r="Q27" s="887"/>
      <c r="R27" s="887"/>
      <c r="S27" s="887"/>
      <c r="T27" s="175" t="s">
        <v>295</v>
      </c>
    </row>
    <row r="28" spans="1:20" ht="17.25" customHeight="1">
      <c r="A28" s="121"/>
      <c r="B28" s="174"/>
      <c r="C28" s="174"/>
      <c r="D28" s="174"/>
      <c r="E28" s="174"/>
      <c r="F28" s="174"/>
      <c r="G28" s="119" t="str">
        <f>②海外研修実施計画の概要!F54</f>
        <v>□</v>
      </c>
      <c r="H28" s="648" t="s">
        <v>72</v>
      </c>
      <c r="I28" s="648"/>
      <c r="J28" s="648"/>
      <c r="K28" s="648"/>
      <c r="L28" s="648"/>
      <c r="M28" s="119" t="s">
        <v>293</v>
      </c>
      <c r="N28" s="887">
        <f>②海外研修実施計画の概要!M54</f>
        <v>0</v>
      </c>
      <c r="O28" s="887"/>
      <c r="P28" s="887"/>
      <c r="Q28" s="887"/>
      <c r="R28" s="887"/>
      <c r="S28" s="887"/>
      <c r="T28" s="175" t="s">
        <v>295</v>
      </c>
    </row>
    <row r="29" spans="1:20" ht="17.25" customHeight="1">
      <c r="A29" s="121"/>
      <c r="B29" s="119" t="str">
        <f>②海外研修実施計画の概要!B55</f>
        <v>☑</v>
      </c>
      <c r="C29" s="648" t="s">
        <v>252</v>
      </c>
      <c r="D29" s="648"/>
      <c r="E29" s="765">
        <f>②海外研修実施計画の概要!E55</f>
        <v>20</v>
      </c>
      <c r="F29" s="765"/>
      <c r="G29" s="765"/>
      <c r="H29" s="765"/>
      <c r="I29" s="185">
        <f>②海外研修実施計画の概要!H55</f>
        <v>0</v>
      </c>
      <c r="J29" s="174"/>
      <c r="K29" s="174"/>
      <c r="L29" s="174"/>
      <c r="M29" s="174"/>
      <c r="N29" s="174"/>
      <c r="O29" s="174"/>
      <c r="P29" s="174"/>
      <c r="Q29" s="174"/>
      <c r="R29" s="174"/>
      <c r="S29" s="174"/>
      <c r="T29" s="175"/>
    </row>
    <row r="30" spans="1:20" ht="17.25" customHeight="1">
      <c r="A30" s="125"/>
      <c r="B30" s="181"/>
      <c r="C30" s="749" t="s">
        <v>253</v>
      </c>
      <c r="D30" s="749"/>
      <c r="E30" s="749"/>
      <c r="F30" s="749"/>
      <c r="G30" s="749"/>
      <c r="H30" s="151" t="s">
        <v>300</v>
      </c>
      <c r="I30" s="892">
        <f>②海外研修実施計画の概要!H56</f>
        <v>0</v>
      </c>
      <c r="J30" s="892"/>
      <c r="K30" s="892"/>
      <c r="L30" s="892"/>
      <c r="M30" s="892"/>
      <c r="N30" s="892"/>
      <c r="O30" s="892"/>
      <c r="P30" s="892"/>
      <c r="Q30" s="892"/>
      <c r="R30" s="892"/>
      <c r="S30" s="892"/>
      <c r="T30" s="182" t="s">
        <v>301</v>
      </c>
    </row>
    <row r="31" spans="1:20" ht="17.25" customHeight="1">
      <c r="A31" s="121"/>
      <c r="B31" s="776" t="s">
        <v>254</v>
      </c>
      <c r="C31" s="776"/>
      <c r="D31" s="776"/>
      <c r="E31" s="776"/>
      <c r="F31" s="776"/>
      <c r="G31" s="119" t="str">
        <f>②海外研修実施計画の概要!F57</f>
        <v>☑</v>
      </c>
      <c r="H31" s="527" t="s">
        <v>142</v>
      </c>
      <c r="I31" s="527"/>
      <c r="J31" s="174"/>
      <c r="K31" s="174"/>
      <c r="L31" s="174"/>
      <c r="M31" s="174"/>
      <c r="N31" s="174"/>
      <c r="O31" s="174"/>
      <c r="P31" s="174"/>
      <c r="Q31" s="174"/>
      <c r="R31" s="174"/>
      <c r="S31" s="174"/>
      <c r="T31" s="175"/>
    </row>
    <row r="32" spans="1:20" ht="17.25" customHeight="1">
      <c r="A32" s="50" t="s">
        <v>454</v>
      </c>
      <c r="B32" s="727" t="s">
        <v>455</v>
      </c>
      <c r="C32" s="753"/>
      <c r="D32" s="753"/>
      <c r="E32" s="753"/>
      <c r="F32" s="753"/>
      <c r="G32" s="753"/>
      <c r="H32" s="753"/>
      <c r="I32" s="753"/>
      <c r="J32" s="753"/>
      <c r="K32" s="753"/>
      <c r="L32" s="753"/>
      <c r="M32" s="753"/>
      <c r="N32" s="753"/>
      <c r="O32" s="753"/>
      <c r="P32" s="753"/>
      <c r="Q32" s="753"/>
      <c r="R32" s="753"/>
      <c r="S32" s="753"/>
      <c r="T32" s="753"/>
    </row>
    <row r="33" spans="1:20" ht="17.25" customHeight="1">
      <c r="A33" s="121"/>
      <c r="B33" s="245" t="s">
        <v>456</v>
      </c>
      <c r="C33" s="242" t="s">
        <v>879</v>
      </c>
      <c r="D33" s="242"/>
      <c r="E33" s="242"/>
      <c r="F33" s="242"/>
      <c r="G33" s="242"/>
      <c r="H33" s="242"/>
      <c r="I33" s="242"/>
      <c r="J33" s="242"/>
      <c r="K33" s="242"/>
      <c r="L33" s="242"/>
      <c r="M33" s="242"/>
      <c r="N33" s="242"/>
      <c r="O33" s="242"/>
      <c r="P33" s="242"/>
      <c r="Q33" s="242"/>
      <c r="R33" s="242"/>
      <c r="S33" s="242"/>
      <c r="T33" s="243"/>
    </row>
    <row r="34" spans="1:20" ht="17.25" customHeight="1">
      <c r="A34" s="121"/>
      <c r="B34" s="242"/>
      <c r="C34" s="888">
        <f>①海外研修実施希望申込書!B55</f>
        <v>0</v>
      </c>
      <c r="D34" s="888"/>
      <c r="E34" s="888"/>
      <c r="F34" s="888"/>
      <c r="G34" s="888"/>
      <c r="H34" s="888"/>
      <c r="I34" s="888"/>
      <c r="J34" s="888"/>
      <c r="K34" s="888"/>
      <c r="L34" s="888"/>
      <c r="M34" s="888"/>
      <c r="N34" s="888"/>
      <c r="O34" s="888"/>
      <c r="P34" s="888"/>
      <c r="Q34" s="888"/>
      <c r="R34" s="888"/>
      <c r="S34" s="888"/>
      <c r="T34" s="889"/>
    </row>
    <row r="35" spans="1:20" ht="17.25" customHeight="1">
      <c r="A35" s="121"/>
      <c r="B35" s="242"/>
      <c r="C35" s="888"/>
      <c r="D35" s="888"/>
      <c r="E35" s="888"/>
      <c r="F35" s="888"/>
      <c r="G35" s="888"/>
      <c r="H35" s="888"/>
      <c r="I35" s="888"/>
      <c r="J35" s="888"/>
      <c r="K35" s="888"/>
      <c r="L35" s="888"/>
      <c r="M35" s="888"/>
      <c r="N35" s="888"/>
      <c r="O35" s="888"/>
      <c r="P35" s="888"/>
      <c r="Q35" s="888"/>
      <c r="R35" s="888"/>
      <c r="S35" s="888"/>
      <c r="T35" s="889"/>
    </row>
    <row r="36" spans="1:20" ht="17.25" customHeight="1">
      <c r="A36" s="121"/>
      <c r="B36" s="242"/>
      <c r="C36" s="888"/>
      <c r="D36" s="888"/>
      <c r="E36" s="888"/>
      <c r="F36" s="888"/>
      <c r="G36" s="888"/>
      <c r="H36" s="888"/>
      <c r="I36" s="888"/>
      <c r="J36" s="888"/>
      <c r="K36" s="888"/>
      <c r="L36" s="888"/>
      <c r="M36" s="888"/>
      <c r="N36" s="888"/>
      <c r="O36" s="888"/>
      <c r="P36" s="888"/>
      <c r="Q36" s="888"/>
      <c r="R36" s="888"/>
      <c r="S36" s="888"/>
      <c r="T36" s="889"/>
    </row>
    <row r="37" spans="1:20" ht="17.25" customHeight="1">
      <c r="A37" s="121"/>
      <c r="B37" s="245" t="s">
        <v>457</v>
      </c>
      <c r="C37" s="242" t="s">
        <v>697</v>
      </c>
      <c r="D37" s="242"/>
      <c r="E37" s="242"/>
      <c r="F37" s="242"/>
      <c r="G37" s="242"/>
      <c r="H37" s="242"/>
      <c r="I37" s="242"/>
      <c r="J37" s="242"/>
      <c r="K37" s="242"/>
      <c r="L37" s="242"/>
      <c r="M37" s="242"/>
      <c r="N37" s="242"/>
      <c r="O37" s="242"/>
      <c r="P37" s="242"/>
      <c r="Q37" s="242"/>
      <c r="R37" s="242"/>
      <c r="S37" s="242"/>
      <c r="T37" s="243"/>
    </row>
    <row r="38" spans="1:20" ht="17.25" customHeight="1">
      <c r="A38" s="121"/>
      <c r="B38" s="242"/>
      <c r="C38" s="119" t="s">
        <v>110</v>
      </c>
      <c r="D38" s="242" t="s">
        <v>463</v>
      </c>
      <c r="E38" s="242"/>
      <c r="F38" s="242"/>
      <c r="G38" s="242"/>
      <c r="H38" s="242"/>
      <c r="I38" s="242"/>
      <c r="J38" s="242"/>
      <c r="K38" s="242"/>
      <c r="L38" s="242"/>
      <c r="M38" s="242"/>
      <c r="N38" s="242"/>
      <c r="O38" s="242"/>
      <c r="P38" s="242"/>
      <c r="Q38" s="242"/>
      <c r="R38" s="242"/>
      <c r="S38" s="242"/>
      <c r="T38" s="243"/>
    </row>
    <row r="39" spans="1:20" ht="17.25" customHeight="1">
      <c r="A39" s="121"/>
      <c r="B39" s="242"/>
      <c r="C39" s="242"/>
      <c r="D39" s="245" t="s">
        <v>2</v>
      </c>
      <c r="E39" s="897" t="s">
        <v>464</v>
      </c>
      <c r="F39" s="897"/>
      <c r="G39" s="896">
        <v>1</v>
      </c>
      <c r="H39" s="896"/>
      <c r="I39" s="896"/>
      <c r="J39" s="245" t="s">
        <v>465</v>
      </c>
      <c r="K39" s="898" t="s">
        <v>466</v>
      </c>
      <c r="L39" s="898"/>
      <c r="M39" s="898"/>
      <c r="N39" s="898"/>
      <c r="O39" s="896">
        <v>1</v>
      </c>
      <c r="P39" s="896"/>
      <c r="Q39" s="242"/>
      <c r="R39" s="242"/>
      <c r="S39" s="242"/>
      <c r="T39" s="243"/>
    </row>
    <row r="40" spans="1:20" ht="17.25" customHeight="1">
      <c r="A40" s="121"/>
      <c r="B40" s="242"/>
      <c r="C40" s="242"/>
      <c r="D40" s="245" t="s">
        <v>467</v>
      </c>
      <c r="E40" s="242" t="s">
        <v>698</v>
      </c>
      <c r="F40" s="242"/>
      <c r="G40" s="242"/>
      <c r="H40" s="242"/>
      <c r="I40" s="242"/>
      <c r="J40" s="242"/>
      <c r="K40" s="242"/>
      <c r="L40" s="242"/>
      <c r="M40" s="242"/>
      <c r="N40" s="242"/>
      <c r="O40" s="242"/>
      <c r="P40" s="242"/>
      <c r="Q40" s="242"/>
      <c r="R40" s="242"/>
      <c r="S40" s="242"/>
      <c r="T40" s="243"/>
    </row>
    <row r="41" spans="1:20" ht="17.25" customHeight="1">
      <c r="A41" s="121"/>
      <c r="B41" s="242"/>
      <c r="C41" s="242"/>
      <c r="D41" s="242"/>
      <c r="E41" s="247" t="s">
        <v>468</v>
      </c>
      <c r="F41" s="883"/>
      <c r="G41" s="883"/>
      <c r="H41" s="883"/>
      <c r="I41" s="883"/>
      <c r="J41" s="883"/>
      <c r="K41" s="883"/>
      <c r="L41" s="883"/>
      <c r="M41" s="883"/>
      <c r="N41" s="883"/>
      <c r="O41" s="883"/>
      <c r="P41" s="883"/>
      <c r="Q41" s="883"/>
      <c r="R41" s="883"/>
      <c r="S41" s="883"/>
      <c r="T41" s="243" t="s">
        <v>469</v>
      </c>
    </row>
    <row r="42" spans="1:20" ht="17.25" customHeight="1">
      <c r="A42" s="121"/>
      <c r="B42" s="242"/>
      <c r="C42" s="119" t="s">
        <v>110</v>
      </c>
      <c r="D42" s="242" t="s">
        <v>699</v>
      </c>
      <c r="E42" s="242"/>
      <c r="F42" s="242"/>
      <c r="G42" s="242"/>
      <c r="H42" s="242"/>
      <c r="I42" s="242"/>
      <c r="J42" s="242"/>
      <c r="K42" s="242"/>
      <c r="L42" s="242"/>
      <c r="M42" s="242"/>
      <c r="N42" s="242"/>
      <c r="O42" s="242"/>
      <c r="P42" s="242"/>
      <c r="Q42" s="242"/>
      <c r="R42" s="242"/>
      <c r="S42" s="242"/>
      <c r="T42" s="243"/>
    </row>
    <row r="43" spans="1:20" ht="17.25" customHeight="1">
      <c r="A43" s="121"/>
      <c r="B43" s="242"/>
      <c r="C43" s="242"/>
      <c r="D43" s="881" t="s">
        <v>470</v>
      </c>
      <c r="E43" s="881"/>
      <c r="F43" s="881"/>
      <c r="G43" s="883"/>
      <c r="H43" s="883"/>
      <c r="I43" s="883"/>
      <c r="J43" s="883"/>
      <c r="K43" s="883"/>
      <c r="L43" s="883"/>
      <c r="M43" s="883"/>
      <c r="N43" s="883"/>
      <c r="O43" s="883"/>
      <c r="P43" s="885">
        <v>1</v>
      </c>
      <c r="Q43" s="885"/>
      <c r="R43" s="242"/>
      <c r="S43" s="242"/>
      <c r="T43" s="243"/>
    </row>
    <row r="44" spans="1:20" ht="17.25" customHeight="1">
      <c r="A44" s="122"/>
      <c r="B44" s="244"/>
      <c r="C44" s="244"/>
      <c r="D44" s="882" t="s">
        <v>471</v>
      </c>
      <c r="E44" s="882"/>
      <c r="F44" s="882"/>
      <c r="G44" s="884"/>
      <c r="H44" s="884"/>
      <c r="I44" s="884"/>
      <c r="J44" s="884"/>
      <c r="K44" s="884"/>
      <c r="L44" s="884"/>
      <c r="M44" s="884"/>
      <c r="N44" s="884"/>
      <c r="O44" s="884"/>
      <c r="P44" s="886">
        <v>1</v>
      </c>
      <c r="Q44" s="886"/>
      <c r="R44" s="244"/>
      <c r="S44" s="244"/>
      <c r="T44" s="241"/>
    </row>
    <row r="45" spans="1:20" ht="17.25" customHeight="1">
      <c r="A45" s="50" t="s">
        <v>472</v>
      </c>
      <c r="B45" s="726" t="s">
        <v>74</v>
      </c>
      <c r="C45" s="726"/>
      <c r="D45" s="726"/>
      <c r="E45" s="726"/>
      <c r="F45" s="726"/>
      <c r="G45" s="726"/>
      <c r="H45" s="726"/>
      <c r="I45" s="726"/>
      <c r="J45" s="726"/>
      <c r="K45" s="726"/>
      <c r="L45" s="726"/>
      <c r="M45" s="726"/>
      <c r="N45" s="726"/>
      <c r="O45" s="726"/>
      <c r="P45" s="726"/>
      <c r="Q45" s="726"/>
      <c r="R45" s="726"/>
      <c r="S45" s="726"/>
      <c r="T45" s="727"/>
    </row>
    <row r="46" spans="1:20" ht="17.25" customHeight="1">
      <c r="A46" s="121"/>
      <c r="B46" s="648" t="s">
        <v>136</v>
      </c>
      <c r="C46" s="648"/>
      <c r="D46" s="648"/>
      <c r="E46" s="648"/>
      <c r="F46" s="648"/>
      <c r="G46" s="878" t="str">
        <f>ご使用方法・データ入力!D52</f>
        <v>Kaigai Kenshu Inc.</v>
      </c>
      <c r="H46" s="878"/>
      <c r="I46" s="878"/>
      <c r="J46" s="878"/>
      <c r="K46" s="878"/>
      <c r="L46" s="878"/>
      <c r="M46" s="878"/>
      <c r="N46" s="878"/>
      <c r="O46" s="878"/>
      <c r="P46" s="878"/>
      <c r="Q46" s="878"/>
      <c r="R46" s="878"/>
      <c r="S46" s="878"/>
      <c r="T46" s="903"/>
    </row>
    <row r="47" spans="1:20" ht="17.25" customHeight="1">
      <c r="A47" s="121"/>
      <c r="B47" s="648" t="s">
        <v>260</v>
      </c>
      <c r="C47" s="648"/>
      <c r="D47" s="648"/>
      <c r="E47" s="648"/>
      <c r="F47" s="648"/>
      <c r="G47" s="887">
        <f>②海外研修実施計画の概要!F64:S64</f>
        <v>0</v>
      </c>
      <c r="H47" s="887"/>
      <c r="I47" s="887"/>
      <c r="J47" s="887"/>
      <c r="K47" s="887"/>
      <c r="L47" s="887"/>
      <c r="M47" s="887"/>
      <c r="N47" s="887"/>
      <c r="O47" s="887"/>
      <c r="P47" s="887"/>
      <c r="Q47" s="887"/>
      <c r="R47" s="887"/>
      <c r="S47" s="887"/>
      <c r="T47" s="902"/>
    </row>
    <row r="48" spans="1:20" ht="17.25" customHeight="1">
      <c r="A48" s="121"/>
      <c r="B48" s="758" t="s">
        <v>261</v>
      </c>
      <c r="C48" s="758"/>
      <c r="D48" s="758"/>
      <c r="E48" s="758"/>
      <c r="F48" s="758"/>
      <c r="G48" s="900" t="str">
        <f>②海外研修実施計画の概要!F65</f>
        <v>Jakarta Rd. 123, Jakarta, Indonesia／TEL +62123456789／FAX -</v>
      </c>
      <c r="H48" s="900"/>
      <c r="I48" s="900"/>
      <c r="J48" s="900"/>
      <c r="K48" s="900"/>
      <c r="L48" s="900"/>
      <c r="M48" s="900"/>
      <c r="N48" s="900"/>
      <c r="O48" s="900"/>
      <c r="P48" s="900"/>
      <c r="Q48" s="900"/>
      <c r="R48" s="900"/>
      <c r="S48" s="900"/>
      <c r="T48" s="901"/>
    </row>
    <row r="49" spans="1:20" ht="17.25" customHeight="1">
      <c r="A49" s="121"/>
      <c r="B49" s="758"/>
      <c r="C49" s="758"/>
      <c r="D49" s="758"/>
      <c r="E49" s="758"/>
      <c r="F49" s="758"/>
      <c r="G49" s="900"/>
      <c r="H49" s="900"/>
      <c r="I49" s="900"/>
      <c r="J49" s="900"/>
      <c r="K49" s="900"/>
      <c r="L49" s="900"/>
      <c r="M49" s="900"/>
      <c r="N49" s="900"/>
      <c r="O49" s="900"/>
      <c r="P49" s="900"/>
      <c r="Q49" s="900"/>
      <c r="R49" s="900"/>
      <c r="S49" s="900"/>
      <c r="T49" s="901"/>
    </row>
    <row r="50" spans="1:20" ht="17.25" customHeight="1">
      <c r="A50" s="121"/>
      <c r="B50" s="648" t="s">
        <v>262</v>
      </c>
      <c r="C50" s="648"/>
      <c r="D50" s="648"/>
      <c r="E50" s="648"/>
      <c r="F50" s="648"/>
      <c r="G50" s="887">
        <f>②海外研修実施計画の概要!F67:S67</f>
        <v>0</v>
      </c>
      <c r="H50" s="887"/>
      <c r="I50" s="887"/>
      <c r="J50" s="887"/>
      <c r="K50" s="887"/>
      <c r="L50" s="887"/>
      <c r="M50" s="887"/>
      <c r="N50" s="887"/>
      <c r="O50" s="887"/>
      <c r="P50" s="887"/>
      <c r="Q50" s="887"/>
      <c r="R50" s="887"/>
      <c r="S50" s="887"/>
      <c r="T50" s="902"/>
    </row>
    <row r="51" spans="1:20" ht="17.25" customHeight="1">
      <c r="A51" s="121"/>
      <c r="B51" s="648" t="s">
        <v>263</v>
      </c>
      <c r="C51" s="648"/>
      <c r="D51" s="648"/>
      <c r="E51" s="648"/>
      <c r="F51" s="648"/>
      <c r="G51" s="648"/>
      <c r="H51" s="648"/>
      <c r="I51" s="648"/>
      <c r="J51" s="648"/>
      <c r="K51" s="119" t="s">
        <v>303</v>
      </c>
      <c r="L51" s="893">
        <f>②海外研修実施計画の概要!K68</f>
        <v>1</v>
      </c>
      <c r="M51" s="893"/>
      <c r="N51" s="893"/>
      <c r="O51" s="894">
        <f>②海外研修実施計画の概要!N68</f>
        <v>1</v>
      </c>
      <c r="P51" s="894"/>
      <c r="Q51" s="895">
        <f>②海外研修実施計画の概要!P68</f>
        <v>1</v>
      </c>
      <c r="R51" s="895"/>
      <c r="S51" s="263">
        <f>②海外研修実施計画の概要!R68</f>
        <v>0.01</v>
      </c>
      <c r="T51" s="118" t="s">
        <v>304</v>
      </c>
    </row>
    <row r="52" spans="1:20" ht="17.25" customHeight="1">
      <c r="A52" s="121"/>
      <c r="B52" s="648" t="s">
        <v>264</v>
      </c>
      <c r="C52" s="648"/>
      <c r="D52" s="648"/>
      <c r="E52" s="648"/>
      <c r="F52" s="648"/>
      <c r="G52" s="648"/>
      <c r="H52" s="648"/>
      <c r="I52" s="648"/>
      <c r="J52" s="648"/>
      <c r="K52" s="648"/>
      <c r="L52" s="648"/>
      <c r="M52" s="648"/>
      <c r="N52" s="648"/>
      <c r="O52" s="648"/>
      <c r="P52" s="648"/>
      <c r="Q52" s="648"/>
      <c r="R52" s="648"/>
      <c r="S52" s="648"/>
      <c r="T52" s="649"/>
    </row>
    <row r="53" spans="1:20" ht="17.25" customHeight="1">
      <c r="A53" s="121"/>
      <c r="B53" s="539">
        <f>②海外研修実施計画の概要!B70</f>
        <v>0</v>
      </c>
      <c r="C53" s="539"/>
      <c r="D53" s="539"/>
      <c r="E53" s="539"/>
      <c r="F53" s="539"/>
      <c r="G53" s="539"/>
      <c r="H53" s="539"/>
      <c r="I53" s="539"/>
      <c r="J53" s="539"/>
      <c r="K53" s="539"/>
      <c r="L53" s="539"/>
      <c r="M53" s="539"/>
      <c r="N53" s="539"/>
      <c r="O53" s="539"/>
      <c r="P53" s="539"/>
      <c r="Q53" s="539"/>
      <c r="R53" s="539"/>
      <c r="S53" s="539"/>
      <c r="T53" s="852"/>
    </row>
    <row r="54" spans="1:20" ht="17.25" customHeight="1">
      <c r="A54" s="122"/>
      <c r="B54" s="847"/>
      <c r="C54" s="847"/>
      <c r="D54" s="847"/>
      <c r="E54" s="847"/>
      <c r="F54" s="847"/>
      <c r="G54" s="847"/>
      <c r="H54" s="847"/>
      <c r="I54" s="847"/>
      <c r="J54" s="847"/>
      <c r="K54" s="847"/>
      <c r="L54" s="847"/>
      <c r="M54" s="847"/>
      <c r="N54" s="847"/>
      <c r="O54" s="847"/>
      <c r="P54" s="847"/>
      <c r="Q54" s="847"/>
      <c r="R54" s="847"/>
      <c r="S54" s="847"/>
      <c r="T54" s="854"/>
    </row>
    <row r="55" spans="1:20" ht="17.25" customHeight="1">
      <c r="A55" s="50" t="s">
        <v>129</v>
      </c>
      <c r="B55" s="727" t="s">
        <v>488</v>
      </c>
      <c r="C55" s="753"/>
      <c r="D55" s="753"/>
      <c r="E55" s="753"/>
      <c r="F55" s="753"/>
      <c r="G55" s="753"/>
      <c r="H55" s="753"/>
      <c r="I55" s="753"/>
      <c r="J55" s="753"/>
      <c r="K55" s="753"/>
      <c r="L55" s="753"/>
      <c r="M55" s="753"/>
      <c r="N55" s="753"/>
      <c r="O55" s="753"/>
      <c r="P55" s="753"/>
      <c r="Q55" s="753"/>
      <c r="R55" s="753"/>
      <c r="S55" s="753"/>
      <c r="T55" s="753"/>
    </row>
    <row r="56" spans="1:20" ht="17.25" customHeight="1">
      <c r="A56" s="121"/>
      <c r="B56" s="462" t="s">
        <v>131</v>
      </c>
      <c r="C56" s="462"/>
      <c r="D56" s="462"/>
      <c r="E56" s="462"/>
      <c r="F56" s="503">
        <f>ご使用方法・データ入力!D38</f>
        <v>1</v>
      </c>
      <c r="G56" s="462"/>
      <c r="H56" s="648" t="s">
        <v>132</v>
      </c>
      <c r="I56" s="648"/>
      <c r="J56" s="878" t="str">
        <f>ご使用方法・データ入力!D39</f>
        <v>英語</v>
      </c>
      <c r="K56" s="878"/>
      <c r="L56" s="878"/>
      <c r="M56" s="878"/>
      <c r="N56" s="878"/>
      <c r="O56" s="878"/>
      <c r="P56" s="186"/>
      <c r="Q56" s="186"/>
      <c r="R56" s="186"/>
      <c r="S56" s="186"/>
      <c r="T56" s="118"/>
    </row>
    <row r="57" spans="1:20" ht="17.25" customHeight="1">
      <c r="A57" s="121"/>
      <c r="B57" s="462" t="s">
        <v>133</v>
      </c>
      <c r="C57" s="462"/>
      <c r="D57" s="462"/>
      <c r="E57" s="462"/>
      <c r="F57" s="773" t="str">
        <f>①海外研修実施希望申込書!D60</f>
        <v>英語</v>
      </c>
      <c r="G57" s="773"/>
      <c r="H57" s="773"/>
      <c r="I57" s="773"/>
      <c r="J57" s="502" t="str">
        <f>①海外研修実施希望申込書!G60</f>
        <v>⇔</v>
      </c>
      <c r="K57" s="773" t="str">
        <f>①海外研修実施希望申込書!H60</f>
        <v>インドネシア語</v>
      </c>
      <c r="L57" s="773"/>
      <c r="M57" s="773"/>
      <c r="N57" s="773"/>
      <c r="O57" s="773"/>
      <c r="P57" s="773"/>
      <c r="Q57" s="462"/>
      <c r="R57" s="462"/>
      <c r="S57" s="462"/>
      <c r="T57" s="463"/>
    </row>
    <row r="58" spans="1:20" ht="17.25" customHeight="1">
      <c r="A58" s="121"/>
      <c r="B58" s="180"/>
      <c r="C58" s="623" t="s">
        <v>237</v>
      </c>
      <c r="D58" s="623"/>
      <c r="E58" s="623"/>
      <c r="F58" s="623"/>
      <c r="G58" s="623" t="s">
        <v>238</v>
      </c>
      <c r="H58" s="623"/>
      <c r="I58" s="623"/>
      <c r="J58" s="623"/>
      <c r="K58" s="623"/>
      <c r="L58" s="623"/>
      <c r="M58" s="623"/>
      <c r="N58" s="623"/>
      <c r="O58" s="623"/>
      <c r="P58" s="623"/>
      <c r="Q58" s="623"/>
      <c r="R58" s="623" t="s">
        <v>239</v>
      </c>
      <c r="S58" s="623"/>
      <c r="T58" s="623"/>
    </row>
    <row r="59" spans="1:20" ht="17.25" customHeight="1">
      <c r="A59" s="121"/>
      <c r="B59" s="265" t="s">
        <v>230</v>
      </c>
      <c r="C59" s="876">
        <f>②海外研修実施計画の概要!C30</f>
        <v>0</v>
      </c>
      <c r="D59" s="876"/>
      <c r="E59" s="876"/>
      <c r="F59" s="876"/>
      <c r="G59" s="876" t="str">
        <f>②海外研修実施計画の概要!F30</f>
        <v>●●株式会社　生産本部　部長</v>
      </c>
      <c r="H59" s="876"/>
      <c r="I59" s="876"/>
      <c r="J59" s="876"/>
      <c r="K59" s="876"/>
      <c r="L59" s="876"/>
      <c r="M59" s="876"/>
      <c r="N59" s="876"/>
      <c r="O59" s="876"/>
      <c r="P59" s="876"/>
      <c r="Q59" s="876"/>
      <c r="R59" s="877">
        <f>②海外研修実施計画の概要!Q30</f>
        <v>20</v>
      </c>
      <c r="S59" s="877"/>
      <c r="T59" s="877"/>
    </row>
    <row r="60" spans="1:20" ht="17.25" customHeight="1">
      <c r="A60" s="121"/>
      <c r="B60" s="266" t="s">
        <v>231</v>
      </c>
      <c r="C60" s="879">
        <f>②海外研修実施計画の概要!C31</f>
        <v>0</v>
      </c>
      <c r="D60" s="879"/>
      <c r="E60" s="879"/>
      <c r="F60" s="879"/>
      <c r="G60" s="879">
        <f>②海外研修実施計画の概要!F31</f>
        <v>0</v>
      </c>
      <c r="H60" s="879"/>
      <c r="I60" s="879"/>
      <c r="J60" s="879"/>
      <c r="K60" s="879"/>
      <c r="L60" s="879"/>
      <c r="M60" s="879"/>
      <c r="N60" s="879"/>
      <c r="O60" s="879"/>
      <c r="P60" s="879"/>
      <c r="Q60" s="879"/>
      <c r="R60" s="880">
        <f>②海外研修実施計画の概要!Q31</f>
        <v>0</v>
      </c>
      <c r="S60" s="880"/>
      <c r="T60" s="880"/>
    </row>
    <row r="61" spans="1:20" ht="17.25" customHeight="1">
      <c r="A61" s="121"/>
      <c r="B61" s="266" t="s">
        <v>232</v>
      </c>
      <c r="C61" s="879">
        <f>②海外研修実施計画の概要!C32</f>
        <v>0</v>
      </c>
      <c r="D61" s="879"/>
      <c r="E61" s="879"/>
      <c r="F61" s="879"/>
      <c r="G61" s="879">
        <f>②海外研修実施計画の概要!F32</f>
        <v>0</v>
      </c>
      <c r="H61" s="879"/>
      <c r="I61" s="879"/>
      <c r="J61" s="879"/>
      <c r="K61" s="879"/>
      <c r="L61" s="879"/>
      <c r="M61" s="879"/>
      <c r="N61" s="879"/>
      <c r="O61" s="879"/>
      <c r="P61" s="879"/>
      <c r="Q61" s="879"/>
      <c r="R61" s="880">
        <f>②海外研修実施計画の概要!Q32</f>
        <v>0</v>
      </c>
      <c r="S61" s="880"/>
      <c r="T61" s="880"/>
    </row>
    <row r="62" spans="1:20" ht="17.25" customHeight="1">
      <c r="A62" s="122"/>
      <c r="B62" s="468" t="s">
        <v>233</v>
      </c>
      <c r="C62" s="904">
        <f>②海外研修実施計画の概要!C33</f>
        <v>0</v>
      </c>
      <c r="D62" s="904"/>
      <c r="E62" s="904"/>
      <c r="F62" s="904"/>
      <c r="G62" s="904">
        <f>②海外研修実施計画の概要!F33</f>
        <v>0</v>
      </c>
      <c r="H62" s="904"/>
      <c r="I62" s="904"/>
      <c r="J62" s="904"/>
      <c r="K62" s="904"/>
      <c r="L62" s="904"/>
      <c r="M62" s="904"/>
      <c r="N62" s="904"/>
      <c r="O62" s="904"/>
      <c r="P62" s="904"/>
      <c r="Q62" s="904"/>
      <c r="R62" s="905">
        <f>②海外研修実施計画の概要!Q33</f>
        <v>0</v>
      </c>
      <c r="S62" s="905"/>
      <c r="T62" s="905"/>
    </row>
    <row r="63" spans="1:20" ht="17.25" customHeight="1">
      <c r="A63" s="50" t="s">
        <v>473</v>
      </c>
      <c r="B63" s="727" t="s">
        <v>474</v>
      </c>
      <c r="C63" s="753"/>
      <c r="D63" s="753"/>
      <c r="E63" s="753"/>
      <c r="F63" s="753"/>
      <c r="G63" s="753"/>
      <c r="H63" s="753"/>
      <c r="I63" s="753"/>
      <c r="J63" s="753"/>
      <c r="K63" s="753"/>
      <c r="L63" s="753"/>
      <c r="M63" s="753"/>
      <c r="N63" s="753"/>
      <c r="O63" s="753"/>
      <c r="P63" s="753"/>
      <c r="Q63" s="753"/>
      <c r="R63" s="753"/>
      <c r="S63" s="753"/>
      <c r="T63" s="753"/>
    </row>
    <row r="64" spans="1:20" ht="17.25" customHeight="1">
      <c r="A64" s="121"/>
      <c r="B64" s="179" t="s">
        <v>37</v>
      </c>
      <c r="C64" s="596"/>
      <c r="D64" s="596"/>
      <c r="E64" s="596"/>
      <c r="F64" s="596"/>
      <c r="G64" s="596"/>
      <c r="H64" s="596"/>
      <c r="I64" s="596"/>
      <c r="J64" s="596"/>
      <c r="K64" s="596"/>
      <c r="L64" s="596"/>
      <c r="M64" s="596"/>
      <c r="N64" s="596"/>
      <c r="O64" s="596"/>
      <c r="P64" s="596"/>
      <c r="Q64" s="596"/>
      <c r="R64" s="596"/>
      <c r="S64" s="596"/>
      <c r="T64" s="597"/>
    </row>
    <row r="65" spans="1:20" ht="17.25" customHeight="1">
      <c r="A65" s="121"/>
      <c r="B65" s="179" t="s">
        <v>38</v>
      </c>
      <c r="C65" s="596"/>
      <c r="D65" s="596"/>
      <c r="E65" s="596"/>
      <c r="F65" s="596"/>
      <c r="G65" s="596"/>
      <c r="H65" s="596"/>
      <c r="I65" s="596"/>
      <c r="J65" s="596"/>
      <c r="K65" s="596"/>
      <c r="L65" s="596"/>
      <c r="M65" s="596"/>
      <c r="N65" s="596"/>
      <c r="O65" s="596"/>
      <c r="P65" s="596"/>
      <c r="Q65" s="596"/>
      <c r="R65" s="596"/>
      <c r="S65" s="596"/>
      <c r="T65" s="597"/>
    </row>
    <row r="66" spans="1:20" ht="17.25" customHeight="1">
      <c r="A66" s="121"/>
      <c r="B66" s="179" t="s">
        <v>39</v>
      </c>
      <c r="C66" s="596"/>
      <c r="D66" s="596"/>
      <c r="E66" s="596"/>
      <c r="F66" s="596"/>
      <c r="G66" s="596"/>
      <c r="H66" s="596"/>
      <c r="I66" s="596"/>
      <c r="J66" s="596"/>
      <c r="K66" s="596"/>
      <c r="L66" s="596"/>
      <c r="M66" s="596"/>
      <c r="N66" s="596"/>
      <c r="O66" s="596"/>
      <c r="P66" s="596"/>
      <c r="Q66" s="596"/>
      <c r="R66" s="596"/>
      <c r="S66" s="596"/>
      <c r="T66" s="597"/>
    </row>
    <row r="67" spans="1:20" ht="17.25" customHeight="1">
      <c r="A67" s="50" t="s">
        <v>475</v>
      </c>
      <c r="B67" s="727" t="s">
        <v>476</v>
      </c>
      <c r="C67" s="753"/>
      <c r="D67" s="753"/>
      <c r="E67" s="753"/>
      <c r="F67" s="753"/>
      <c r="G67" s="753"/>
      <c r="H67" s="753"/>
      <c r="I67" s="753"/>
      <c r="J67" s="753"/>
      <c r="K67" s="753"/>
      <c r="L67" s="753"/>
      <c r="M67" s="753"/>
      <c r="N67" s="753"/>
      <c r="O67" s="753"/>
      <c r="P67" s="753"/>
      <c r="Q67" s="753"/>
      <c r="R67" s="753"/>
      <c r="S67" s="753"/>
      <c r="T67" s="753"/>
    </row>
    <row r="68" spans="1:20" ht="17.25" customHeight="1">
      <c r="A68" s="121"/>
      <c r="B68" s="179" t="s">
        <v>37</v>
      </c>
      <c r="C68" s="596"/>
      <c r="D68" s="596"/>
      <c r="E68" s="596"/>
      <c r="F68" s="596"/>
      <c r="G68" s="596"/>
      <c r="H68" s="596"/>
      <c r="I68" s="596"/>
      <c r="J68" s="596"/>
      <c r="K68" s="596"/>
      <c r="L68" s="596"/>
      <c r="M68" s="596"/>
      <c r="N68" s="596"/>
      <c r="O68" s="596"/>
      <c r="P68" s="596"/>
      <c r="Q68" s="596"/>
      <c r="R68" s="596"/>
      <c r="S68" s="596"/>
      <c r="T68" s="597"/>
    </row>
    <row r="69" spans="1:20" ht="17.25" customHeight="1">
      <c r="A69" s="121"/>
      <c r="B69" s="179" t="s">
        <v>38</v>
      </c>
      <c r="C69" s="596"/>
      <c r="D69" s="596"/>
      <c r="E69" s="596"/>
      <c r="F69" s="596"/>
      <c r="G69" s="596"/>
      <c r="H69" s="596"/>
      <c r="I69" s="596"/>
      <c r="J69" s="596"/>
      <c r="K69" s="596"/>
      <c r="L69" s="596"/>
      <c r="M69" s="596"/>
      <c r="N69" s="596"/>
      <c r="O69" s="596"/>
      <c r="P69" s="596"/>
      <c r="Q69" s="596"/>
      <c r="R69" s="596"/>
      <c r="S69" s="596"/>
      <c r="T69" s="597"/>
    </row>
    <row r="70" spans="1:20" ht="17.25" customHeight="1">
      <c r="A70" s="122"/>
      <c r="B70" s="176" t="s">
        <v>39</v>
      </c>
      <c r="C70" s="673"/>
      <c r="D70" s="673"/>
      <c r="E70" s="673"/>
      <c r="F70" s="673"/>
      <c r="G70" s="673"/>
      <c r="H70" s="673"/>
      <c r="I70" s="673"/>
      <c r="J70" s="673"/>
      <c r="K70" s="673"/>
      <c r="L70" s="673"/>
      <c r="M70" s="673"/>
      <c r="N70" s="673"/>
      <c r="O70" s="673"/>
      <c r="P70" s="673"/>
      <c r="Q70" s="673"/>
      <c r="R70" s="673"/>
      <c r="S70" s="673"/>
      <c r="T70" s="907"/>
    </row>
    <row r="71" spans="1:20" ht="17.25" customHeight="1">
      <c r="A71" s="50" t="s">
        <v>271</v>
      </c>
      <c r="B71" s="726" t="s">
        <v>477</v>
      </c>
      <c r="C71" s="726"/>
      <c r="D71" s="726"/>
      <c r="E71" s="726"/>
      <c r="F71" s="726"/>
      <c r="G71" s="726"/>
      <c r="H71" s="726"/>
      <c r="I71" s="726"/>
      <c r="J71" s="726"/>
      <c r="K71" s="726"/>
      <c r="L71" s="726"/>
      <c r="M71" s="726"/>
      <c r="N71" s="726"/>
      <c r="O71" s="726"/>
      <c r="P71" s="726"/>
      <c r="Q71" s="726"/>
      <c r="R71" s="726"/>
      <c r="S71" s="726"/>
      <c r="T71" s="727"/>
    </row>
    <row r="72" spans="1:20" s="187" customFormat="1" ht="17.25" customHeight="1">
      <c r="A72" s="50" t="s">
        <v>479</v>
      </c>
      <c r="B72" s="726" t="s">
        <v>480</v>
      </c>
      <c r="C72" s="726"/>
      <c r="D72" s="726"/>
      <c r="E72" s="726"/>
      <c r="F72" s="726"/>
      <c r="G72" s="726"/>
      <c r="H72" s="726"/>
      <c r="I72" s="726"/>
      <c r="J72" s="726"/>
      <c r="K72" s="726"/>
      <c r="L72" s="726"/>
      <c r="M72" s="726"/>
      <c r="N72" s="726"/>
      <c r="O72" s="726"/>
      <c r="P72" s="726"/>
      <c r="Q72" s="726"/>
      <c r="R72" s="726"/>
      <c r="S72" s="726"/>
      <c r="T72" s="727"/>
    </row>
    <row r="73" spans="1:20" ht="17.25" customHeight="1">
      <c r="A73" s="121"/>
      <c r="B73" s="179" t="s">
        <v>37</v>
      </c>
      <c r="C73" s="775" t="s">
        <v>478</v>
      </c>
      <c r="D73" s="775"/>
      <c r="E73" s="775"/>
      <c r="F73" s="775"/>
      <c r="G73" s="775"/>
      <c r="H73" s="775"/>
      <c r="I73" s="775"/>
      <c r="J73" s="775"/>
      <c r="K73" s="775"/>
      <c r="L73" s="775"/>
      <c r="M73" s="775"/>
      <c r="N73" s="775"/>
      <c r="O73" s="775"/>
      <c r="P73" s="775"/>
      <c r="Q73" s="775"/>
      <c r="R73" s="775"/>
      <c r="S73" s="775"/>
      <c r="T73" s="899"/>
    </row>
    <row r="74" spans="1:20" ht="17.25" customHeight="1">
      <c r="A74" s="121"/>
      <c r="B74" s="174"/>
      <c r="C74" s="668"/>
      <c r="D74" s="668"/>
      <c r="E74" s="668"/>
      <c r="F74" s="668"/>
      <c r="G74" s="668"/>
      <c r="H74" s="668"/>
      <c r="I74" s="668"/>
      <c r="J74" s="668"/>
      <c r="K74" s="668"/>
      <c r="L74" s="668"/>
      <c r="M74" s="668"/>
      <c r="N74" s="668"/>
      <c r="O74" s="668"/>
      <c r="P74" s="668"/>
      <c r="Q74" s="668"/>
      <c r="R74" s="668"/>
      <c r="S74" s="668"/>
      <c r="T74" s="906"/>
    </row>
    <row r="75" spans="1:20" ht="17.25" customHeight="1">
      <c r="A75" s="121"/>
      <c r="B75" s="119"/>
      <c r="C75" s="668"/>
      <c r="D75" s="668"/>
      <c r="E75" s="668"/>
      <c r="F75" s="668"/>
      <c r="G75" s="668"/>
      <c r="H75" s="668"/>
      <c r="I75" s="668"/>
      <c r="J75" s="668"/>
      <c r="K75" s="668"/>
      <c r="L75" s="668"/>
      <c r="M75" s="668"/>
      <c r="N75" s="668"/>
      <c r="O75" s="668"/>
      <c r="P75" s="668"/>
      <c r="Q75" s="668"/>
      <c r="R75" s="668"/>
      <c r="S75" s="668"/>
      <c r="T75" s="906"/>
    </row>
    <row r="76" spans="1:20" ht="17.25" customHeight="1">
      <c r="A76" s="121"/>
      <c r="B76" s="179" t="s">
        <v>38</v>
      </c>
      <c r="C76" s="775" t="s">
        <v>483</v>
      </c>
      <c r="D76" s="775"/>
      <c r="E76" s="775"/>
      <c r="F76" s="775"/>
      <c r="G76" s="775"/>
      <c r="H76" s="775"/>
      <c r="I76" s="775"/>
      <c r="J76" s="775"/>
      <c r="K76" s="775"/>
      <c r="L76" s="775"/>
      <c r="M76" s="775"/>
      <c r="N76" s="775"/>
      <c r="O76" s="775"/>
      <c r="P76" s="775"/>
      <c r="Q76" s="775"/>
      <c r="R76" s="775"/>
      <c r="S76" s="775"/>
      <c r="T76" s="899"/>
    </row>
    <row r="77" spans="1:20" ht="17.25" customHeight="1">
      <c r="A77" s="121"/>
      <c r="B77" s="174"/>
      <c r="C77" s="668"/>
      <c r="D77" s="668"/>
      <c r="E77" s="668"/>
      <c r="F77" s="668"/>
      <c r="G77" s="668"/>
      <c r="H77" s="668"/>
      <c r="I77" s="668"/>
      <c r="J77" s="668"/>
      <c r="K77" s="668"/>
      <c r="L77" s="668"/>
      <c r="M77" s="668"/>
      <c r="N77" s="668"/>
      <c r="O77" s="668"/>
      <c r="P77" s="668"/>
      <c r="Q77" s="668"/>
      <c r="R77" s="668"/>
      <c r="S77" s="668"/>
      <c r="T77" s="906"/>
    </row>
    <row r="78" spans="1:20" ht="17.25" customHeight="1">
      <c r="A78" s="121"/>
      <c r="B78" s="119"/>
      <c r="C78" s="668"/>
      <c r="D78" s="668"/>
      <c r="E78" s="668"/>
      <c r="F78" s="668"/>
      <c r="G78" s="668"/>
      <c r="H78" s="668"/>
      <c r="I78" s="668"/>
      <c r="J78" s="668"/>
      <c r="K78" s="668"/>
      <c r="L78" s="668"/>
      <c r="M78" s="668"/>
      <c r="N78" s="668"/>
      <c r="O78" s="668"/>
      <c r="P78" s="668"/>
      <c r="Q78" s="668"/>
      <c r="R78" s="668"/>
      <c r="S78" s="668"/>
      <c r="T78" s="906"/>
    </row>
    <row r="79" spans="1:20" ht="17.25" customHeight="1">
      <c r="A79" s="121"/>
      <c r="B79" s="179" t="s">
        <v>39</v>
      </c>
      <c r="C79" s="775" t="s">
        <v>484</v>
      </c>
      <c r="D79" s="775"/>
      <c r="E79" s="775"/>
      <c r="F79" s="775"/>
      <c r="G79" s="775"/>
      <c r="H79" s="775"/>
      <c r="I79" s="775"/>
      <c r="J79" s="775"/>
      <c r="K79" s="775"/>
      <c r="L79" s="775"/>
      <c r="M79" s="775"/>
      <c r="N79" s="775"/>
      <c r="O79" s="775"/>
      <c r="P79" s="775"/>
      <c r="Q79" s="775"/>
      <c r="R79" s="775"/>
      <c r="S79" s="775"/>
      <c r="T79" s="899"/>
    </row>
    <row r="80" spans="1:20" ht="17.25" customHeight="1">
      <c r="A80" s="121"/>
      <c r="B80" s="174"/>
      <c r="C80" s="668"/>
      <c r="D80" s="668"/>
      <c r="E80" s="668"/>
      <c r="F80" s="668"/>
      <c r="G80" s="668"/>
      <c r="H80" s="668"/>
      <c r="I80" s="668"/>
      <c r="J80" s="668"/>
      <c r="K80" s="668"/>
      <c r="L80" s="668"/>
      <c r="M80" s="668"/>
      <c r="N80" s="668"/>
      <c r="O80" s="668"/>
      <c r="P80" s="668"/>
      <c r="Q80" s="668"/>
      <c r="R80" s="668"/>
      <c r="S80" s="668"/>
      <c r="T80" s="906"/>
    </row>
    <row r="81" spans="1:20" ht="17.25" customHeight="1">
      <c r="A81" s="121"/>
      <c r="B81" s="119"/>
      <c r="C81" s="668"/>
      <c r="D81" s="668"/>
      <c r="E81" s="668"/>
      <c r="F81" s="668"/>
      <c r="G81" s="668"/>
      <c r="H81" s="668"/>
      <c r="I81" s="668"/>
      <c r="J81" s="668"/>
      <c r="K81" s="668"/>
      <c r="L81" s="668"/>
      <c r="M81" s="668"/>
      <c r="N81" s="668"/>
      <c r="O81" s="668"/>
      <c r="P81" s="668"/>
      <c r="Q81" s="668"/>
      <c r="R81" s="668"/>
      <c r="S81" s="668"/>
      <c r="T81" s="906"/>
    </row>
    <row r="82" spans="1:20" ht="17.25" customHeight="1">
      <c r="A82" s="121"/>
      <c r="B82" s="179" t="s">
        <v>481</v>
      </c>
      <c r="C82" s="775" t="s">
        <v>485</v>
      </c>
      <c r="D82" s="775"/>
      <c r="E82" s="775"/>
      <c r="F82" s="775"/>
      <c r="G82" s="775"/>
      <c r="H82" s="775"/>
      <c r="I82" s="775"/>
      <c r="J82" s="775"/>
      <c r="K82" s="775"/>
      <c r="L82" s="775"/>
      <c r="M82" s="775"/>
      <c r="N82" s="775"/>
      <c r="O82" s="775"/>
      <c r="P82" s="775"/>
      <c r="Q82" s="775"/>
      <c r="R82" s="775"/>
      <c r="S82" s="775"/>
      <c r="T82" s="899"/>
    </row>
    <row r="83" spans="1:20" ht="17.25" customHeight="1">
      <c r="A83" s="121"/>
      <c r="B83" s="174"/>
      <c r="C83" s="668"/>
      <c r="D83" s="668"/>
      <c r="E83" s="668"/>
      <c r="F83" s="668"/>
      <c r="G83" s="668"/>
      <c r="H83" s="668"/>
      <c r="I83" s="668"/>
      <c r="J83" s="668"/>
      <c r="K83" s="668"/>
      <c r="L83" s="668"/>
      <c r="M83" s="668"/>
      <c r="N83" s="668"/>
      <c r="O83" s="668"/>
      <c r="P83" s="668"/>
      <c r="Q83" s="668"/>
      <c r="R83" s="668"/>
      <c r="S83" s="668"/>
      <c r="T83" s="906"/>
    </row>
    <row r="84" spans="1:20" ht="17.25" customHeight="1">
      <c r="A84" s="121"/>
      <c r="B84" s="119"/>
      <c r="C84" s="668"/>
      <c r="D84" s="668"/>
      <c r="E84" s="668"/>
      <c r="F84" s="668"/>
      <c r="G84" s="668"/>
      <c r="H84" s="668"/>
      <c r="I84" s="668"/>
      <c r="J84" s="668"/>
      <c r="K84" s="668"/>
      <c r="L84" s="668"/>
      <c r="M84" s="668"/>
      <c r="N84" s="668"/>
      <c r="O84" s="668"/>
      <c r="P84" s="668"/>
      <c r="Q84" s="668"/>
      <c r="R84" s="668"/>
      <c r="S84" s="668"/>
      <c r="T84" s="906"/>
    </row>
    <row r="85" spans="1:20" ht="17.25" customHeight="1">
      <c r="A85" s="121"/>
      <c r="B85" s="179" t="s">
        <v>482</v>
      </c>
      <c r="C85" s="775" t="s">
        <v>486</v>
      </c>
      <c r="D85" s="775"/>
      <c r="E85" s="775"/>
      <c r="F85" s="775"/>
      <c r="G85" s="775"/>
      <c r="H85" s="775"/>
      <c r="I85" s="775"/>
      <c r="J85" s="775"/>
      <c r="K85" s="775"/>
      <c r="L85" s="775"/>
      <c r="M85" s="775"/>
      <c r="N85" s="775"/>
      <c r="O85" s="775"/>
      <c r="P85" s="775"/>
      <c r="Q85" s="775"/>
      <c r="R85" s="775"/>
      <c r="S85" s="775"/>
      <c r="T85" s="899"/>
    </row>
    <row r="86" spans="1:20" ht="17.25" customHeight="1">
      <c r="A86" s="121"/>
      <c r="B86" s="174"/>
      <c r="C86" s="668"/>
      <c r="D86" s="668"/>
      <c r="E86" s="668"/>
      <c r="F86" s="668"/>
      <c r="G86" s="668"/>
      <c r="H86" s="668"/>
      <c r="I86" s="668"/>
      <c r="J86" s="668"/>
      <c r="K86" s="668"/>
      <c r="L86" s="668"/>
      <c r="M86" s="668"/>
      <c r="N86" s="668"/>
      <c r="O86" s="668"/>
      <c r="P86" s="668"/>
      <c r="Q86" s="668"/>
      <c r="R86" s="668"/>
      <c r="S86" s="668"/>
      <c r="T86" s="906"/>
    </row>
    <row r="87" spans="1:20" ht="17.25" customHeight="1">
      <c r="A87" s="121"/>
      <c r="B87" s="119"/>
      <c r="C87" s="668"/>
      <c r="D87" s="668"/>
      <c r="E87" s="668"/>
      <c r="F87" s="668"/>
      <c r="G87" s="668"/>
      <c r="H87" s="668"/>
      <c r="I87" s="668"/>
      <c r="J87" s="668"/>
      <c r="K87" s="668"/>
      <c r="L87" s="668"/>
      <c r="M87" s="668"/>
      <c r="N87" s="668"/>
      <c r="O87" s="668"/>
      <c r="P87" s="668"/>
      <c r="Q87" s="668"/>
      <c r="R87" s="668"/>
      <c r="S87" s="668"/>
      <c r="T87" s="906"/>
    </row>
    <row r="88" spans="1:20" ht="17.25" customHeight="1">
      <c r="A88" s="50" t="s">
        <v>493</v>
      </c>
      <c r="B88" s="726" t="s">
        <v>487</v>
      </c>
      <c r="C88" s="726"/>
      <c r="D88" s="726"/>
      <c r="E88" s="726"/>
      <c r="F88" s="726"/>
      <c r="G88" s="726"/>
      <c r="H88" s="726"/>
      <c r="I88" s="726"/>
      <c r="J88" s="726"/>
      <c r="K88" s="726"/>
      <c r="L88" s="726"/>
      <c r="M88" s="726"/>
      <c r="N88" s="726"/>
      <c r="O88" s="726"/>
      <c r="P88" s="726"/>
      <c r="Q88" s="726"/>
      <c r="R88" s="726"/>
      <c r="S88" s="726"/>
      <c r="T88" s="727"/>
    </row>
    <row r="89" spans="1:20" ht="17.25" customHeight="1">
      <c r="A89" s="121"/>
      <c r="B89" s="179" t="s">
        <v>494</v>
      </c>
      <c r="C89" s="186" t="s">
        <v>892</v>
      </c>
      <c r="D89" s="186"/>
      <c r="E89" s="186"/>
      <c r="F89" s="186"/>
      <c r="G89" s="186"/>
      <c r="H89" s="186"/>
      <c r="I89" s="186"/>
      <c r="J89" s="186"/>
      <c r="K89" s="186"/>
      <c r="L89" s="186"/>
      <c r="M89" s="186"/>
      <c r="N89" s="186"/>
      <c r="O89" s="186"/>
      <c r="P89" s="186"/>
      <c r="Q89" s="186"/>
      <c r="R89" s="186"/>
      <c r="S89" s="186"/>
      <c r="T89" s="118"/>
    </row>
    <row r="90" spans="1:20" s="187" customFormat="1" ht="17.25" customHeight="1">
      <c r="A90" s="121"/>
      <c r="B90" s="179" t="s">
        <v>6</v>
      </c>
      <c r="C90" s="186" t="s">
        <v>898</v>
      </c>
      <c r="D90" s="174"/>
      <c r="E90" s="186"/>
      <c r="F90" s="186"/>
      <c r="G90" s="186"/>
      <c r="H90" s="186"/>
      <c r="I90" s="186"/>
      <c r="J90" s="186"/>
      <c r="K90" s="186"/>
      <c r="L90" s="186"/>
      <c r="M90" s="186"/>
      <c r="N90" s="186"/>
      <c r="O90" s="186"/>
      <c r="P90" s="186"/>
      <c r="Q90" s="186"/>
      <c r="R90" s="186"/>
      <c r="S90" s="186"/>
      <c r="T90" s="118"/>
    </row>
    <row r="91" spans="1:20" ht="17.25" customHeight="1">
      <c r="A91" s="121"/>
      <c r="B91" s="179" t="s">
        <v>355</v>
      </c>
      <c r="C91" s="186" t="s">
        <v>495</v>
      </c>
      <c r="D91" s="186"/>
      <c r="E91" s="186"/>
      <c r="F91" s="186"/>
      <c r="G91" s="186"/>
      <c r="H91" s="186"/>
      <c r="I91" s="186"/>
      <c r="J91" s="186"/>
      <c r="K91" s="186"/>
      <c r="L91" s="186"/>
      <c r="M91" s="186"/>
      <c r="N91" s="186"/>
      <c r="O91" s="186"/>
      <c r="P91" s="186"/>
      <c r="Q91" s="186"/>
      <c r="R91" s="186"/>
      <c r="S91" s="186"/>
      <c r="T91" s="118"/>
    </row>
    <row r="92" spans="1:20" ht="17.25" customHeight="1">
      <c r="A92" s="121"/>
      <c r="B92" s="179" t="s">
        <v>8</v>
      </c>
      <c r="C92" s="186" t="s">
        <v>496</v>
      </c>
      <c r="D92" s="186"/>
      <c r="E92" s="186"/>
      <c r="F92" s="186"/>
      <c r="G92" s="186"/>
      <c r="H92" s="186"/>
      <c r="I92" s="186"/>
      <c r="J92" s="186"/>
      <c r="K92" s="186"/>
      <c r="L92" s="186"/>
      <c r="M92" s="186"/>
      <c r="N92" s="186"/>
      <c r="O92" s="186"/>
      <c r="P92" s="186"/>
      <c r="Q92" s="186"/>
      <c r="R92" s="186"/>
      <c r="S92" s="186"/>
      <c r="T92" s="118"/>
    </row>
    <row r="93" spans="1:20" ht="17.25" customHeight="1">
      <c r="A93" s="122"/>
      <c r="B93" s="176" t="s">
        <v>10</v>
      </c>
      <c r="C93" s="129" t="s">
        <v>947</v>
      </c>
      <c r="D93" s="129"/>
      <c r="E93" s="129"/>
      <c r="F93" s="129"/>
      <c r="G93" s="129"/>
      <c r="H93" s="129"/>
      <c r="I93" s="129"/>
      <c r="J93" s="129"/>
      <c r="K93" s="129"/>
      <c r="L93" s="129"/>
      <c r="M93" s="129"/>
      <c r="N93" s="129"/>
      <c r="O93" s="129"/>
      <c r="P93" s="129"/>
      <c r="Q93" s="129"/>
      <c r="R93" s="129"/>
      <c r="S93" s="129"/>
      <c r="T93" s="114"/>
    </row>
    <row r="94" spans="1:20" ht="17.25" customHeight="1">
      <c r="A94" s="174"/>
      <c r="B94" s="174"/>
      <c r="C94" s="174"/>
      <c r="D94" s="174"/>
      <c r="E94" s="174"/>
      <c r="F94" s="174"/>
      <c r="G94" s="174"/>
      <c r="H94" s="174"/>
      <c r="I94" s="174"/>
      <c r="J94" s="174"/>
      <c r="K94" s="174"/>
      <c r="L94" s="174"/>
      <c r="M94" s="174"/>
      <c r="N94" s="174"/>
      <c r="O94" s="174"/>
      <c r="P94" s="174"/>
      <c r="Q94" s="174"/>
      <c r="R94" s="174"/>
      <c r="S94" s="174"/>
      <c r="T94" s="174"/>
    </row>
    <row r="95" spans="1:20" ht="13.5">
      <c r="A95" s="267" t="s">
        <v>291</v>
      </c>
      <c r="B95" s="611" t="s">
        <v>694</v>
      </c>
      <c r="C95" s="611"/>
      <c r="D95" s="611"/>
      <c r="E95" s="611"/>
      <c r="F95" s="611"/>
      <c r="G95" s="611"/>
      <c r="H95" s="611"/>
      <c r="I95" s="611"/>
      <c r="J95" s="611"/>
      <c r="K95" s="611"/>
      <c r="L95" s="611"/>
      <c r="M95" s="611"/>
      <c r="N95" s="611"/>
      <c r="O95" s="611"/>
      <c r="P95" s="611"/>
      <c r="Q95" s="611"/>
      <c r="R95" s="611"/>
      <c r="S95" s="611"/>
      <c r="T95" s="611"/>
    </row>
    <row r="96" spans="1:20" ht="13.5">
      <c r="A96" s="183"/>
      <c r="B96" s="611"/>
      <c r="C96" s="611"/>
      <c r="D96" s="611"/>
      <c r="E96" s="611"/>
      <c r="F96" s="611"/>
      <c r="G96" s="611"/>
      <c r="H96" s="611"/>
      <c r="I96" s="611"/>
      <c r="J96" s="611"/>
      <c r="K96" s="611"/>
      <c r="L96" s="611"/>
      <c r="M96" s="611"/>
      <c r="N96" s="611"/>
      <c r="O96" s="611"/>
      <c r="P96" s="611"/>
      <c r="Q96" s="611"/>
      <c r="R96" s="611"/>
      <c r="S96" s="611"/>
      <c r="T96" s="611"/>
    </row>
    <row r="97" spans="1:20" ht="13.5">
      <c r="A97" s="183"/>
      <c r="B97" s="611"/>
      <c r="C97" s="611"/>
      <c r="D97" s="611"/>
      <c r="E97" s="611"/>
      <c r="F97" s="611"/>
      <c r="G97" s="611"/>
      <c r="H97" s="611"/>
      <c r="I97" s="611"/>
      <c r="J97" s="611"/>
      <c r="K97" s="611"/>
      <c r="L97" s="611"/>
      <c r="M97" s="611"/>
      <c r="N97" s="611"/>
      <c r="O97" s="611"/>
      <c r="P97" s="611"/>
      <c r="Q97" s="611"/>
      <c r="R97" s="611"/>
      <c r="S97" s="611"/>
      <c r="T97" s="611"/>
    </row>
    <row r="98" spans="1:20" ht="13.5">
      <c r="A98" s="174"/>
      <c r="B98" s="611"/>
      <c r="C98" s="611"/>
      <c r="D98" s="611"/>
      <c r="E98" s="611"/>
      <c r="F98" s="611"/>
      <c r="G98" s="611"/>
      <c r="H98" s="611"/>
      <c r="I98" s="611"/>
      <c r="J98" s="611"/>
      <c r="K98" s="611"/>
      <c r="L98" s="611"/>
      <c r="M98" s="611"/>
      <c r="N98" s="611"/>
      <c r="O98" s="611"/>
      <c r="P98" s="611"/>
      <c r="Q98" s="611"/>
      <c r="R98" s="611"/>
      <c r="S98" s="611"/>
      <c r="T98" s="611"/>
    </row>
  </sheetData>
  <mergeCells count="116">
    <mergeCell ref="C74:T75"/>
    <mergeCell ref="B88:T88"/>
    <mergeCell ref="B95:T98"/>
    <mergeCell ref="C65:T65"/>
    <mergeCell ref="C66:T66"/>
    <mergeCell ref="C68:T68"/>
    <mergeCell ref="C69:T69"/>
    <mergeCell ref="C70:T70"/>
    <mergeCell ref="B71:T71"/>
    <mergeCell ref="C85:T85"/>
    <mergeCell ref="C86:T87"/>
    <mergeCell ref="C82:T82"/>
    <mergeCell ref="C83:T84"/>
    <mergeCell ref="C79:T79"/>
    <mergeCell ref="C80:T81"/>
    <mergeCell ref="C76:T76"/>
    <mergeCell ref="C77:T78"/>
    <mergeCell ref="B52:T52"/>
    <mergeCell ref="B53:T54"/>
    <mergeCell ref="C73:T73"/>
    <mergeCell ref="B72:T72"/>
    <mergeCell ref="H23:L23"/>
    <mergeCell ref="N23:S23"/>
    <mergeCell ref="H24:L24"/>
    <mergeCell ref="N24:S24"/>
    <mergeCell ref="H25:L25"/>
    <mergeCell ref="H26:L26"/>
    <mergeCell ref="B48:F49"/>
    <mergeCell ref="G48:T49"/>
    <mergeCell ref="B50:F50"/>
    <mergeCell ref="G50:T50"/>
    <mergeCell ref="B45:T45"/>
    <mergeCell ref="B46:F46"/>
    <mergeCell ref="G46:T46"/>
    <mergeCell ref="B47:F47"/>
    <mergeCell ref="G47:T47"/>
    <mergeCell ref="D25:F25"/>
    <mergeCell ref="C62:F62"/>
    <mergeCell ref="G62:Q62"/>
    <mergeCell ref="R62:T62"/>
    <mergeCell ref="B63:T63"/>
    <mergeCell ref="H27:L27"/>
    <mergeCell ref="N27:S27"/>
    <mergeCell ref="H28:L28"/>
    <mergeCell ref="N28:S28"/>
    <mergeCell ref="I30:S30"/>
    <mergeCell ref="C30:G30"/>
    <mergeCell ref="B51:J51"/>
    <mergeCell ref="L51:N51"/>
    <mergeCell ref="O51:P51"/>
    <mergeCell ref="Q51:R51"/>
    <mergeCell ref="G39:I39"/>
    <mergeCell ref="O39:P39"/>
    <mergeCell ref="E39:F39"/>
    <mergeCell ref="K39:N39"/>
    <mergeCell ref="F41:S41"/>
    <mergeCell ref="A2:T2"/>
    <mergeCell ref="A4:F5"/>
    <mergeCell ref="H4:R4"/>
    <mergeCell ref="S4:T4"/>
    <mergeCell ref="H5:R5"/>
    <mergeCell ref="S5:T5"/>
    <mergeCell ref="B14:T14"/>
    <mergeCell ref="B16:T16"/>
    <mergeCell ref="B17:T18"/>
    <mergeCell ref="B15:D15"/>
    <mergeCell ref="G10:G11"/>
    <mergeCell ref="H10:T11"/>
    <mergeCell ref="B12:T12"/>
    <mergeCell ref="B13:F13"/>
    <mergeCell ref="H13:K13"/>
    <mergeCell ref="M13:O13"/>
    <mergeCell ref="F15:S15"/>
    <mergeCell ref="E20:H20"/>
    <mergeCell ref="D43:F43"/>
    <mergeCell ref="D44:F44"/>
    <mergeCell ref="G43:O43"/>
    <mergeCell ref="G44:O44"/>
    <mergeCell ref="P43:Q43"/>
    <mergeCell ref="P44:Q44"/>
    <mergeCell ref="B6:F6"/>
    <mergeCell ref="H6:T6"/>
    <mergeCell ref="H7:T7"/>
    <mergeCell ref="B8:F8"/>
    <mergeCell ref="G8:G9"/>
    <mergeCell ref="H8:T9"/>
    <mergeCell ref="B32:T32"/>
    <mergeCell ref="C29:D29"/>
    <mergeCell ref="B31:F31"/>
    <mergeCell ref="C20:D20"/>
    <mergeCell ref="E29:H29"/>
    <mergeCell ref="B19:T19"/>
    <mergeCell ref="H21:L21"/>
    <mergeCell ref="H22:L22"/>
    <mergeCell ref="N22:S22"/>
    <mergeCell ref="C34:T36"/>
    <mergeCell ref="D21:F21"/>
    <mergeCell ref="C59:F59"/>
    <mergeCell ref="G59:Q59"/>
    <mergeCell ref="R59:T59"/>
    <mergeCell ref="B55:T55"/>
    <mergeCell ref="H56:I56"/>
    <mergeCell ref="J56:O56"/>
    <mergeCell ref="F57:I57"/>
    <mergeCell ref="K57:P57"/>
    <mergeCell ref="B67:T67"/>
    <mergeCell ref="C64:T64"/>
    <mergeCell ref="C60:F60"/>
    <mergeCell ref="G60:Q60"/>
    <mergeCell ref="R60:T60"/>
    <mergeCell ref="C61:F61"/>
    <mergeCell ref="G61:Q61"/>
    <mergeCell ref="R61:T61"/>
    <mergeCell ref="C58:F58"/>
    <mergeCell ref="G58:Q58"/>
    <mergeCell ref="R58:T58"/>
  </mergeCells>
  <phoneticPr fontId="1"/>
  <dataValidations count="1">
    <dataValidation type="list" allowBlank="1" showInputMessage="1" showErrorMessage="1" errorTitle="入力エラー" error="プルダウンより選択してください。" sqref="C42 B20 B29 G21:G28 G31 C38">
      <formula1>"□,☑"</formula1>
    </dataValidation>
  </dataValidations>
  <printOptions horizontalCentered="1"/>
  <pageMargins left="0.51181102362204722" right="0.51181102362204722" top="0.74803149606299213" bottom="0.55118110236220474" header="0.31496062992125984" footer="0.31496062992125984"/>
  <pageSetup paperSize="9" scale="88" orientation="portrait" blackAndWhite="1" r:id="rId1"/>
  <rowBreaks count="1" manualBreakCount="1">
    <brk id="54" max="1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39"/>
  <sheetViews>
    <sheetView showGridLines="0" view="pageBreakPreview" zoomScaleNormal="100" zoomScaleSheetLayoutView="100" workbookViewId="0">
      <selection sqref="A1:K1"/>
    </sheetView>
  </sheetViews>
  <sheetFormatPr defaultRowHeight="17.25" customHeight="1"/>
  <cols>
    <col min="1" max="1" width="3.375" style="3" bestFit="1" customWidth="1"/>
    <col min="2" max="2" width="3.5" style="3" bestFit="1" customWidth="1"/>
    <col min="3" max="3" width="21.875" style="3" customWidth="1"/>
    <col min="4" max="9" width="12.125" style="3" customWidth="1"/>
    <col min="10" max="10" width="14.5" style="3" customWidth="1"/>
    <col min="11" max="16384" width="9" style="3"/>
  </cols>
  <sheetData>
    <row r="1" spans="1:10" ht="17.25" customHeight="1">
      <c r="A1" s="3" t="s">
        <v>498</v>
      </c>
    </row>
    <row r="2" spans="1:10" ht="17.25" customHeight="1">
      <c r="A2" s="622" t="s">
        <v>500</v>
      </c>
      <c r="B2" s="622"/>
      <c r="C2" s="622"/>
      <c r="D2" s="622"/>
      <c r="E2" s="622"/>
      <c r="F2" s="622"/>
      <c r="G2" s="622"/>
      <c r="H2" s="622"/>
      <c r="I2" s="622"/>
      <c r="J2" s="622"/>
    </row>
    <row r="3" spans="1:10" ht="17.25" customHeight="1" thickBot="1"/>
    <row r="4" spans="1:10" ht="21.75" customHeight="1">
      <c r="F4" s="299" t="s">
        <v>555</v>
      </c>
      <c r="H4" s="299" t="s">
        <v>557</v>
      </c>
    </row>
    <row r="5" spans="1:10" ht="21.75" customHeight="1" thickBot="1">
      <c r="F5" s="288"/>
      <c r="H5" s="288"/>
    </row>
    <row r="6" spans="1:10" ht="21.75" customHeight="1" thickBot="1">
      <c r="A6" s="841" t="s">
        <v>501</v>
      </c>
      <c r="B6" s="842"/>
      <c r="C6" s="912"/>
      <c r="D6" s="295" t="s">
        <v>543</v>
      </c>
      <c r="E6" s="278" t="s">
        <v>544</v>
      </c>
      <c r="F6" s="296" t="s">
        <v>556</v>
      </c>
      <c r="G6" s="278" t="s">
        <v>544</v>
      </c>
      <c r="H6" s="297" t="s">
        <v>558</v>
      </c>
      <c r="I6" s="298" t="s">
        <v>545</v>
      </c>
      <c r="J6" s="282" t="s">
        <v>546</v>
      </c>
    </row>
    <row r="7" spans="1:10" ht="21.75" customHeight="1">
      <c r="A7" s="190" t="s">
        <v>502</v>
      </c>
      <c r="B7" s="713" t="s">
        <v>503</v>
      </c>
      <c r="C7" s="918"/>
      <c r="D7" s="300"/>
      <c r="E7" s="301"/>
      <c r="F7" s="302">
        <f>ROUNDDOWN(E7*$F$5,0)</f>
        <v>0</v>
      </c>
      <c r="G7" s="301"/>
      <c r="H7" s="303">
        <f>ROUNDDOWN(G7*$H$5,0)</f>
        <v>0</v>
      </c>
      <c r="I7" s="304">
        <f>SUM(D7,F7,H7)</f>
        <v>0</v>
      </c>
      <c r="J7" s="283"/>
    </row>
    <row r="8" spans="1:10" ht="21.75" customHeight="1">
      <c r="A8" s="188" t="s">
        <v>504</v>
      </c>
      <c r="B8" s="768" t="s">
        <v>505</v>
      </c>
      <c r="C8" s="919"/>
      <c r="D8" s="305"/>
      <c r="E8" s="306"/>
      <c r="F8" s="307">
        <f>ROUNDDOWN(E8*$F$5,0)</f>
        <v>0</v>
      </c>
      <c r="G8" s="306"/>
      <c r="H8" s="308">
        <f t="shared" ref="H8:H9" si="0">ROUNDDOWN(G8*$H$5,0)</f>
        <v>0</v>
      </c>
      <c r="I8" s="309">
        <f t="shared" ref="I8:I9" si="1">SUM(D8,F8,H8)</f>
        <v>0</v>
      </c>
      <c r="J8" s="284"/>
    </row>
    <row r="9" spans="1:10" ht="21.75" customHeight="1">
      <c r="A9" s="196" t="s">
        <v>506</v>
      </c>
      <c r="B9" s="531" t="s">
        <v>507</v>
      </c>
      <c r="C9" s="532"/>
      <c r="D9" s="310">
        <f>SUM(D10:D13)</f>
        <v>0</v>
      </c>
      <c r="E9" s="311">
        <f>SUM(E10:E13)</f>
        <v>0</v>
      </c>
      <c r="F9" s="312">
        <f>ROUNDDOWN(E9*$F$5,0)</f>
        <v>0</v>
      </c>
      <c r="G9" s="311">
        <f>SUM(G10:G13)</f>
        <v>0</v>
      </c>
      <c r="H9" s="313">
        <f t="shared" si="0"/>
        <v>0</v>
      </c>
      <c r="I9" s="314">
        <f t="shared" si="1"/>
        <v>0</v>
      </c>
      <c r="J9" s="285"/>
    </row>
    <row r="10" spans="1:10" ht="21.75" customHeight="1">
      <c r="A10" s="279"/>
      <c r="B10" s="269" t="s">
        <v>508</v>
      </c>
      <c r="C10" s="22" t="s">
        <v>509</v>
      </c>
      <c r="D10" s="315"/>
      <c r="E10" s="316"/>
      <c r="F10" s="317" t="s">
        <v>550</v>
      </c>
      <c r="G10" s="316"/>
      <c r="H10" s="318" t="s">
        <v>554</v>
      </c>
      <c r="I10" s="319" t="s">
        <v>551</v>
      </c>
      <c r="J10" s="286"/>
    </row>
    <row r="11" spans="1:10" ht="21.75" customHeight="1">
      <c r="A11" s="280"/>
      <c r="B11" s="202" t="s">
        <v>510</v>
      </c>
      <c r="C11" s="281" t="s">
        <v>511</v>
      </c>
      <c r="D11" s="320"/>
      <c r="E11" s="321"/>
      <c r="F11" s="322" t="s">
        <v>551</v>
      </c>
      <c r="G11" s="321"/>
      <c r="H11" s="323" t="s">
        <v>554</v>
      </c>
      <c r="I11" s="324" t="s">
        <v>554</v>
      </c>
      <c r="J11" s="287"/>
    </row>
    <row r="12" spans="1:10" ht="21.75" customHeight="1">
      <c r="A12" s="280"/>
      <c r="B12" s="202" t="s">
        <v>512</v>
      </c>
      <c r="C12" s="281" t="s">
        <v>513</v>
      </c>
      <c r="D12" s="320"/>
      <c r="E12" s="321"/>
      <c r="F12" s="322" t="s">
        <v>552</v>
      </c>
      <c r="G12" s="321"/>
      <c r="H12" s="323" t="s">
        <v>554</v>
      </c>
      <c r="I12" s="324" t="s">
        <v>554</v>
      </c>
      <c r="J12" s="287"/>
    </row>
    <row r="13" spans="1:10" ht="21.75" customHeight="1">
      <c r="A13" s="279"/>
      <c r="B13" s="269" t="s">
        <v>514</v>
      </c>
      <c r="C13" s="22" t="s">
        <v>515</v>
      </c>
      <c r="D13" s="325"/>
      <c r="E13" s="326"/>
      <c r="F13" s="327" t="s">
        <v>553</v>
      </c>
      <c r="G13" s="326"/>
      <c r="H13" s="328" t="s">
        <v>554</v>
      </c>
      <c r="I13" s="329" t="s">
        <v>550</v>
      </c>
      <c r="J13" s="283"/>
    </row>
    <row r="14" spans="1:10" ht="21.75" customHeight="1">
      <c r="A14" s="188" t="s">
        <v>516</v>
      </c>
      <c r="B14" s="768" t="s">
        <v>517</v>
      </c>
      <c r="C14" s="919"/>
      <c r="D14" s="330"/>
      <c r="E14" s="331"/>
      <c r="F14" s="307">
        <f>ROUNDDOWN(E14*$F$5,0)</f>
        <v>0</v>
      </c>
      <c r="G14" s="331"/>
      <c r="H14" s="332">
        <f t="shared" ref="H14:H16" si="2">ROUNDDOWN(G14*$H$5,0)</f>
        <v>0</v>
      </c>
      <c r="I14" s="309">
        <f>SUM(D14,F14,H14)</f>
        <v>0</v>
      </c>
      <c r="J14" s="284"/>
    </row>
    <row r="15" spans="1:10" ht="21.75" customHeight="1">
      <c r="A15" s="188" t="s">
        <v>518</v>
      </c>
      <c r="B15" s="768" t="s">
        <v>519</v>
      </c>
      <c r="C15" s="919"/>
      <c r="D15" s="330"/>
      <c r="E15" s="331"/>
      <c r="F15" s="307">
        <f>ROUNDDOWN(E15*$F$5,0)</f>
        <v>0</v>
      </c>
      <c r="G15" s="331"/>
      <c r="H15" s="332">
        <f t="shared" si="2"/>
        <v>0</v>
      </c>
      <c r="I15" s="309">
        <f>SUM(D15,F15,H15)</f>
        <v>0</v>
      </c>
      <c r="J15" s="284"/>
    </row>
    <row r="16" spans="1:10" ht="21.75" customHeight="1">
      <c r="A16" s="196" t="s">
        <v>520</v>
      </c>
      <c r="B16" s="531" t="s">
        <v>521</v>
      </c>
      <c r="C16" s="532"/>
      <c r="D16" s="310">
        <f>SUM(D17:D20)</f>
        <v>0</v>
      </c>
      <c r="E16" s="311">
        <f>SUM(E17:E20)</f>
        <v>0</v>
      </c>
      <c r="F16" s="311">
        <f>ROUNDDOWN(E16*$F$5,0)</f>
        <v>0</v>
      </c>
      <c r="G16" s="311">
        <f>SUM(G17:G20)</f>
        <v>0</v>
      </c>
      <c r="H16" s="313">
        <f t="shared" si="2"/>
        <v>0</v>
      </c>
      <c r="I16" s="314">
        <f>SUM(D16,F16,H16)</f>
        <v>0</v>
      </c>
      <c r="J16" s="285"/>
    </row>
    <row r="17" spans="1:10" ht="21.75" customHeight="1">
      <c r="A17" s="279"/>
      <c r="B17" s="269" t="s">
        <v>508</v>
      </c>
      <c r="C17" s="22" t="s">
        <v>522</v>
      </c>
      <c r="D17" s="315"/>
      <c r="E17" s="316"/>
      <c r="F17" s="317" t="s">
        <v>553</v>
      </c>
      <c r="G17" s="316"/>
      <c r="H17" s="318" t="s">
        <v>551</v>
      </c>
      <c r="I17" s="319" t="s">
        <v>554</v>
      </c>
      <c r="J17" s="286"/>
    </row>
    <row r="18" spans="1:10" ht="21.75" customHeight="1">
      <c r="A18" s="280"/>
      <c r="B18" s="202" t="s">
        <v>523</v>
      </c>
      <c r="C18" s="281" t="s">
        <v>524</v>
      </c>
      <c r="D18" s="320"/>
      <c r="E18" s="321"/>
      <c r="F18" s="322" t="s">
        <v>552</v>
      </c>
      <c r="G18" s="321"/>
      <c r="H18" s="323" t="s">
        <v>554</v>
      </c>
      <c r="I18" s="324" t="s">
        <v>554</v>
      </c>
      <c r="J18" s="287"/>
    </row>
    <row r="19" spans="1:10" ht="21.75" customHeight="1">
      <c r="A19" s="280"/>
      <c r="B19" s="202" t="s">
        <v>525</v>
      </c>
      <c r="C19" s="281" t="s">
        <v>526</v>
      </c>
      <c r="D19" s="320"/>
      <c r="E19" s="321"/>
      <c r="F19" s="322" t="s">
        <v>553</v>
      </c>
      <c r="G19" s="321"/>
      <c r="H19" s="323" t="s">
        <v>551</v>
      </c>
      <c r="I19" s="324" t="s">
        <v>553</v>
      </c>
      <c r="J19" s="287"/>
    </row>
    <row r="20" spans="1:10" ht="21.75" customHeight="1">
      <c r="A20" s="279"/>
      <c r="B20" s="269" t="s">
        <v>514</v>
      </c>
      <c r="C20" s="22" t="s">
        <v>527</v>
      </c>
      <c r="D20" s="320"/>
      <c r="E20" s="321"/>
      <c r="F20" s="322" t="s">
        <v>554</v>
      </c>
      <c r="G20" s="321"/>
      <c r="H20" s="323" t="s">
        <v>554</v>
      </c>
      <c r="I20" s="324" t="s">
        <v>554</v>
      </c>
      <c r="J20" s="283"/>
    </row>
    <row r="21" spans="1:10" ht="21.75" customHeight="1">
      <c r="A21" s="196" t="s">
        <v>528</v>
      </c>
      <c r="B21" s="531" t="s">
        <v>529</v>
      </c>
      <c r="C21" s="532"/>
      <c r="D21" s="310">
        <f>SUM(D22:D24)</f>
        <v>0</v>
      </c>
      <c r="E21" s="311">
        <f>SUM(E22:E24)</f>
        <v>0</v>
      </c>
      <c r="F21" s="311">
        <f>ROUNDDOWN(E21*$F$5,0)</f>
        <v>0</v>
      </c>
      <c r="G21" s="311">
        <f>SUM(G22:G24)</f>
        <v>0</v>
      </c>
      <c r="H21" s="313">
        <f>ROUNDDOWN(G21*$H$5,0)</f>
        <v>0</v>
      </c>
      <c r="I21" s="314">
        <f>SUM(D21,F21,H21)</f>
        <v>0</v>
      </c>
      <c r="J21" s="285"/>
    </row>
    <row r="22" spans="1:10" ht="21.75" customHeight="1">
      <c r="A22" s="279"/>
      <c r="B22" s="269" t="s">
        <v>508</v>
      </c>
      <c r="C22" s="22" t="s">
        <v>509</v>
      </c>
      <c r="D22" s="333"/>
      <c r="E22" s="334"/>
      <c r="F22" s="335" t="s">
        <v>554</v>
      </c>
      <c r="G22" s="334"/>
      <c r="H22" s="336" t="s">
        <v>554</v>
      </c>
      <c r="I22" s="337" t="s">
        <v>554</v>
      </c>
      <c r="J22" s="286"/>
    </row>
    <row r="23" spans="1:10" ht="21.75" customHeight="1">
      <c r="A23" s="280"/>
      <c r="B23" s="202" t="s">
        <v>510</v>
      </c>
      <c r="C23" s="281" t="s">
        <v>511</v>
      </c>
      <c r="D23" s="320"/>
      <c r="E23" s="321"/>
      <c r="F23" s="322" t="s">
        <v>550</v>
      </c>
      <c r="G23" s="321"/>
      <c r="H23" s="323" t="s">
        <v>554</v>
      </c>
      <c r="I23" s="324" t="s">
        <v>552</v>
      </c>
      <c r="J23" s="287"/>
    </row>
    <row r="24" spans="1:10" ht="21.75" customHeight="1">
      <c r="A24" s="279"/>
      <c r="B24" s="269" t="s">
        <v>525</v>
      </c>
      <c r="C24" s="22" t="s">
        <v>513</v>
      </c>
      <c r="D24" s="338"/>
      <c r="E24" s="339"/>
      <c r="F24" s="340" t="s">
        <v>554</v>
      </c>
      <c r="G24" s="339"/>
      <c r="H24" s="341" t="s">
        <v>554</v>
      </c>
      <c r="I24" s="342" t="s">
        <v>551</v>
      </c>
      <c r="J24" s="283"/>
    </row>
    <row r="25" spans="1:10" ht="21.75" customHeight="1" thickBot="1">
      <c r="A25" s="291" t="s">
        <v>530</v>
      </c>
      <c r="B25" s="910" t="s">
        <v>531</v>
      </c>
      <c r="C25" s="911"/>
      <c r="D25" s="343"/>
      <c r="E25" s="344"/>
      <c r="F25" s="345">
        <f>ROUNDDOWN(E25*$F$5,0)</f>
        <v>0</v>
      </c>
      <c r="G25" s="344"/>
      <c r="H25" s="346">
        <f>ROUNDDOWN(G25*$H$5,0)</f>
        <v>0</v>
      </c>
      <c r="I25" s="347">
        <f t="shared" ref="I25:I26" si="3">SUM(D25,F25,H25)</f>
        <v>0</v>
      </c>
      <c r="J25" s="294"/>
    </row>
    <row r="26" spans="1:10" ht="21.75" customHeight="1" thickBot="1">
      <c r="A26" s="841" t="s">
        <v>383</v>
      </c>
      <c r="B26" s="842"/>
      <c r="C26" s="912"/>
      <c r="D26" s="348">
        <f>SUM(D7:D9,D14:D16,D21,D25)</f>
        <v>0</v>
      </c>
      <c r="E26" s="349" t="s">
        <v>550</v>
      </c>
      <c r="F26" s="350">
        <f>SUM(F7:F9,F14:F16,F21,F25)</f>
        <v>0</v>
      </c>
      <c r="G26" s="349" t="s">
        <v>554</v>
      </c>
      <c r="H26" s="351">
        <f>SUM(H7:H9,H14:H16,H21,H25)</f>
        <v>0</v>
      </c>
      <c r="I26" s="352">
        <f t="shared" si="3"/>
        <v>0</v>
      </c>
      <c r="J26" s="282" t="s">
        <v>547</v>
      </c>
    </row>
    <row r="27" spans="1:10" ht="21.75" customHeight="1" thickBot="1">
      <c r="A27" s="246"/>
      <c r="B27" s="246"/>
      <c r="J27" s="268"/>
    </row>
    <row r="28" spans="1:10" ht="21.75" customHeight="1">
      <c r="A28" s="197" t="s">
        <v>532</v>
      </c>
      <c r="B28" s="908" t="s">
        <v>533</v>
      </c>
      <c r="C28" s="909"/>
      <c r="D28" s="353">
        <f>SUM(D29:D30)</f>
        <v>0</v>
      </c>
      <c r="E28" s="354">
        <f>SUM(E29:E30)</f>
        <v>0</v>
      </c>
      <c r="F28" s="354">
        <f>ROUNDDOWN(E28*$F$5,0)</f>
        <v>0</v>
      </c>
      <c r="G28" s="354">
        <f>SUM(G29:G30)</f>
        <v>0</v>
      </c>
      <c r="H28" s="355">
        <f>ROUNDDOWN(G28*$H$5,0)</f>
        <v>0</v>
      </c>
      <c r="I28" s="356">
        <f>SUM(D28,F28,H28)</f>
        <v>0</v>
      </c>
      <c r="J28" s="292"/>
    </row>
    <row r="29" spans="1:10" ht="21.75" customHeight="1">
      <c r="A29" s="289"/>
      <c r="B29" s="205" t="s">
        <v>508</v>
      </c>
      <c r="C29" s="290" t="s">
        <v>534</v>
      </c>
      <c r="D29" s="357"/>
      <c r="E29" s="358"/>
      <c r="F29" s="359" t="s">
        <v>550</v>
      </c>
      <c r="G29" s="358"/>
      <c r="H29" s="360" t="s">
        <v>554</v>
      </c>
      <c r="I29" s="361" t="s">
        <v>554</v>
      </c>
      <c r="J29" s="293"/>
    </row>
    <row r="30" spans="1:10" ht="21.75" customHeight="1">
      <c r="A30" s="279"/>
      <c r="B30" s="269" t="s">
        <v>510</v>
      </c>
      <c r="C30" s="22" t="s">
        <v>535</v>
      </c>
      <c r="D30" s="325"/>
      <c r="E30" s="326"/>
      <c r="F30" s="327" t="s">
        <v>554</v>
      </c>
      <c r="G30" s="326"/>
      <c r="H30" s="328" t="s">
        <v>552</v>
      </c>
      <c r="I30" s="329" t="s">
        <v>552</v>
      </c>
      <c r="J30" s="283"/>
    </row>
    <row r="31" spans="1:10" ht="21.75" customHeight="1">
      <c r="A31" s="291" t="s">
        <v>536</v>
      </c>
      <c r="B31" s="916" t="s">
        <v>542</v>
      </c>
      <c r="C31" s="917"/>
      <c r="D31" s="376"/>
      <c r="E31" s="370"/>
      <c r="F31" s="371">
        <f>ROUNDDOWN(E31*$F$5,0)</f>
        <v>0</v>
      </c>
      <c r="G31" s="370"/>
      <c r="H31" s="372">
        <f t="shared" ref="H31:H32" si="4">ROUNDDOWN(G31*$H$5,0)</f>
        <v>0</v>
      </c>
      <c r="I31" s="373">
        <f t="shared" ref="I31:I33" si="5">SUM(D31,F31,H31)</f>
        <v>0</v>
      </c>
      <c r="J31" s="374"/>
    </row>
    <row r="32" spans="1:10" ht="21.75" customHeight="1" thickBot="1">
      <c r="A32" s="291" t="s">
        <v>537</v>
      </c>
      <c r="B32" s="910" t="s">
        <v>538</v>
      </c>
      <c r="C32" s="911"/>
      <c r="D32" s="343"/>
      <c r="E32" s="344"/>
      <c r="F32" s="345">
        <f>ROUNDDOWN(E32*$F$5,0)</f>
        <v>0</v>
      </c>
      <c r="G32" s="344"/>
      <c r="H32" s="346">
        <f t="shared" si="4"/>
        <v>0</v>
      </c>
      <c r="I32" s="347">
        <f t="shared" si="5"/>
        <v>0</v>
      </c>
      <c r="J32" s="294"/>
    </row>
    <row r="33" spans="1:10" ht="21.75" customHeight="1" thickBot="1">
      <c r="A33" s="841" t="s">
        <v>394</v>
      </c>
      <c r="B33" s="842"/>
      <c r="C33" s="912"/>
      <c r="D33" s="348">
        <f>SUM(D28,D31:D32)</f>
        <v>0</v>
      </c>
      <c r="E33" s="349" t="s">
        <v>554</v>
      </c>
      <c r="F33" s="350">
        <f>SUM(F28,F31:F32)</f>
        <v>0</v>
      </c>
      <c r="G33" s="349" t="s">
        <v>554</v>
      </c>
      <c r="H33" s="362">
        <f>SUM(H28,H31:H32)</f>
        <v>0</v>
      </c>
      <c r="I33" s="352">
        <f t="shared" si="5"/>
        <v>0</v>
      </c>
      <c r="J33" s="282" t="s">
        <v>548</v>
      </c>
    </row>
    <row r="34" spans="1:10" ht="21.75" customHeight="1" thickBot="1">
      <c r="A34" s="246"/>
      <c r="B34" s="246"/>
      <c r="J34" s="268"/>
    </row>
    <row r="35" spans="1:10" ht="21.75" customHeight="1" thickBot="1">
      <c r="A35" s="913" t="s">
        <v>539</v>
      </c>
      <c r="B35" s="914"/>
      <c r="C35" s="915"/>
      <c r="D35" s="348">
        <f>SUM(D26,D33)</f>
        <v>0</v>
      </c>
      <c r="E35" s="349" t="s">
        <v>554</v>
      </c>
      <c r="F35" s="350">
        <f>SUM(F26,F33)</f>
        <v>0</v>
      </c>
      <c r="G35" s="349" t="s">
        <v>552</v>
      </c>
      <c r="H35" s="362">
        <f>SUM(H26,H33)</f>
        <v>0</v>
      </c>
      <c r="I35" s="352">
        <f>SUM(D35,F35,H35)</f>
        <v>0</v>
      </c>
      <c r="J35" s="497" t="s">
        <v>549</v>
      </c>
    </row>
    <row r="36" spans="1:10" ht="17.25" customHeight="1">
      <c r="A36" s="246"/>
      <c r="B36" s="246"/>
    </row>
    <row r="37" spans="1:10" ht="17.25" customHeight="1">
      <c r="A37" s="246" t="s">
        <v>540</v>
      </c>
      <c r="B37" s="3" t="s">
        <v>700</v>
      </c>
    </row>
    <row r="38" spans="1:10" ht="17.25" customHeight="1">
      <c r="A38" s="246" t="s">
        <v>540</v>
      </c>
      <c r="B38" s="3" t="s">
        <v>541</v>
      </c>
    </row>
    <row r="39" spans="1:10" ht="17.25" customHeight="1">
      <c r="A39" s="246" t="s">
        <v>540</v>
      </c>
      <c r="B39" s="3" t="s">
        <v>943</v>
      </c>
    </row>
  </sheetData>
  <mergeCells count="16">
    <mergeCell ref="A2:J2"/>
    <mergeCell ref="B28:C28"/>
    <mergeCell ref="B32:C32"/>
    <mergeCell ref="A33:C33"/>
    <mergeCell ref="A35:C35"/>
    <mergeCell ref="A6:C6"/>
    <mergeCell ref="B31:C31"/>
    <mergeCell ref="B7:C7"/>
    <mergeCell ref="B8:C8"/>
    <mergeCell ref="B9:C9"/>
    <mergeCell ref="B14:C14"/>
    <mergeCell ref="B15:C15"/>
    <mergeCell ref="B16:C16"/>
    <mergeCell ref="B21:C21"/>
    <mergeCell ref="B25:C25"/>
    <mergeCell ref="A26:C26"/>
  </mergeCells>
  <phoneticPr fontId="1"/>
  <printOptions horizontalCentered="1"/>
  <pageMargins left="0.51181102362204722" right="0.51181102362204722" top="0.74803149606299213" bottom="0.55118110236220474" header="0.31496062992125984" footer="0.31496062992125984"/>
  <pageSetup paperSize="9" scale="81"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67"/>
  <sheetViews>
    <sheetView showGridLines="0" view="pageBreakPreview" zoomScaleNormal="100" zoomScaleSheetLayoutView="100" workbookViewId="0">
      <selection sqref="A1:K1"/>
    </sheetView>
  </sheetViews>
  <sheetFormatPr defaultRowHeight="17.25" customHeight="1"/>
  <cols>
    <col min="1" max="1" width="4.375" style="3" customWidth="1"/>
    <col min="2" max="2" width="4.375" style="3" bestFit="1" customWidth="1"/>
    <col min="3" max="3" width="12.75" style="3" customWidth="1"/>
    <col min="4" max="4" width="7.25" style="3" bestFit="1" customWidth="1"/>
    <col min="5" max="5" width="7.625" style="3" customWidth="1"/>
    <col min="6" max="6" width="6.25" style="3" bestFit="1" customWidth="1"/>
    <col min="7" max="8" width="9" style="3"/>
    <col min="9" max="9" width="11.625" style="3" customWidth="1"/>
    <col min="10" max="11" width="9" style="3"/>
    <col min="12" max="12" width="15.5" style="3" customWidth="1"/>
    <col min="13" max="16384" width="9" style="3"/>
  </cols>
  <sheetData>
    <row r="1" spans="1:13" ht="17.25" customHeight="1">
      <c r="A1" s="3" t="s">
        <v>559</v>
      </c>
    </row>
    <row r="2" spans="1:13" ht="17.25" customHeight="1">
      <c r="A2" s="622" t="s">
        <v>560</v>
      </c>
      <c r="B2" s="622"/>
      <c r="C2" s="622"/>
      <c r="D2" s="622"/>
      <c r="E2" s="622"/>
      <c r="F2" s="622"/>
      <c r="G2" s="622"/>
      <c r="H2" s="622"/>
      <c r="I2" s="622"/>
      <c r="J2" s="622"/>
      <c r="K2" s="622"/>
      <c r="L2" s="622"/>
      <c r="M2" s="622"/>
    </row>
    <row r="3" spans="1:13" ht="17.25" customHeight="1">
      <c r="L3" s="272" t="s">
        <v>561</v>
      </c>
      <c r="M3" s="382">
        <f>'②海外研修実施結果（報告書）'!M13</f>
        <v>8</v>
      </c>
    </row>
    <row r="4" spans="1:13" s="277" customFormat="1" ht="17.25" customHeight="1">
      <c r="A4" s="623"/>
      <c r="B4" s="623" t="s">
        <v>567</v>
      </c>
      <c r="C4" s="623"/>
      <c r="D4" s="623"/>
      <c r="E4" s="623"/>
      <c r="F4" s="546" t="s">
        <v>875</v>
      </c>
      <c r="G4" s="689"/>
      <c r="H4" s="689"/>
      <c r="I4" s="547"/>
      <c r="J4" s="271" t="s">
        <v>579</v>
      </c>
      <c r="K4" s="623" t="s">
        <v>581</v>
      </c>
      <c r="L4" s="623" t="s">
        <v>582</v>
      </c>
      <c r="M4" s="271" t="s">
        <v>583</v>
      </c>
    </row>
    <row r="5" spans="1:13" s="277" customFormat="1" ht="17.25" customHeight="1">
      <c r="A5" s="623"/>
      <c r="B5" s="623"/>
      <c r="C5" s="623"/>
      <c r="D5" s="623"/>
      <c r="E5" s="623"/>
      <c r="F5" s="550"/>
      <c r="G5" s="627"/>
      <c r="H5" s="627"/>
      <c r="I5" s="551"/>
      <c r="J5" s="380" t="s">
        <v>580</v>
      </c>
      <c r="K5" s="623"/>
      <c r="L5" s="623"/>
      <c r="M5" s="380" t="s">
        <v>584</v>
      </c>
    </row>
    <row r="6" spans="1:13" ht="23.25" customHeight="1">
      <c r="A6" s="270">
        <v>1</v>
      </c>
      <c r="B6" s="381" t="s">
        <v>562</v>
      </c>
      <c r="C6" s="920" t="s">
        <v>564</v>
      </c>
      <c r="D6" s="921"/>
      <c r="E6" s="921"/>
      <c r="F6" s="922"/>
      <c r="G6" s="922"/>
      <c r="H6" s="922"/>
      <c r="I6" s="922"/>
      <c r="J6" s="36"/>
      <c r="K6" s="36"/>
      <c r="L6" s="383"/>
      <c r="M6" s="384"/>
    </row>
    <row r="7" spans="1:13" ht="23.25" customHeight="1">
      <c r="A7" s="270">
        <v>2</v>
      </c>
      <c r="B7" s="381" t="s">
        <v>563</v>
      </c>
      <c r="C7" s="920"/>
      <c r="D7" s="921"/>
      <c r="E7" s="921"/>
      <c r="F7" s="922"/>
      <c r="G7" s="922"/>
      <c r="H7" s="922"/>
      <c r="I7" s="922"/>
      <c r="J7" s="36"/>
      <c r="K7" s="36"/>
      <c r="L7" s="383"/>
      <c r="M7" s="384"/>
    </row>
    <row r="8" spans="1:13" ht="23.25" customHeight="1">
      <c r="A8" s="270">
        <v>3</v>
      </c>
      <c r="B8" s="381"/>
      <c r="C8" s="920"/>
      <c r="D8" s="921"/>
      <c r="E8" s="921"/>
      <c r="F8" s="922"/>
      <c r="G8" s="922"/>
      <c r="H8" s="922"/>
      <c r="I8" s="922"/>
      <c r="J8" s="36"/>
      <c r="K8" s="36"/>
      <c r="L8" s="383"/>
      <c r="M8" s="384"/>
    </row>
    <row r="9" spans="1:13" ht="23.25" customHeight="1">
      <c r="A9" s="270">
        <v>4</v>
      </c>
      <c r="B9" s="381"/>
      <c r="C9" s="920"/>
      <c r="D9" s="921"/>
      <c r="E9" s="921"/>
      <c r="F9" s="922"/>
      <c r="G9" s="922"/>
      <c r="H9" s="922"/>
      <c r="I9" s="922"/>
      <c r="J9" s="36"/>
      <c r="K9" s="36"/>
      <c r="L9" s="383"/>
      <c r="M9" s="384"/>
    </row>
    <row r="10" spans="1:13" ht="23.25" customHeight="1">
      <c r="A10" s="270">
        <v>5</v>
      </c>
      <c r="B10" s="381"/>
      <c r="C10" s="920"/>
      <c r="D10" s="921"/>
      <c r="E10" s="921"/>
      <c r="F10" s="922"/>
      <c r="G10" s="922"/>
      <c r="H10" s="922"/>
      <c r="I10" s="922"/>
      <c r="J10" s="36"/>
      <c r="K10" s="36"/>
      <c r="L10" s="383"/>
      <c r="M10" s="384"/>
    </row>
    <row r="11" spans="1:13" ht="23.25" customHeight="1">
      <c r="A11" s="270">
        <v>6</v>
      </c>
      <c r="B11" s="381"/>
      <c r="C11" s="920"/>
      <c r="D11" s="921"/>
      <c r="E11" s="921"/>
      <c r="F11" s="922"/>
      <c r="G11" s="922"/>
      <c r="H11" s="922"/>
      <c r="I11" s="922"/>
      <c r="J11" s="36"/>
      <c r="K11" s="36"/>
      <c r="L11" s="383"/>
      <c r="M11" s="384"/>
    </row>
    <row r="12" spans="1:13" ht="23.25" customHeight="1">
      <c r="A12" s="270">
        <v>7</v>
      </c>
      <c r="B12" s="381"/>
      <c r="C12" s="920"/>
      <c r="D12" s="921"/>
      <c r="E12" s="921"/>
      <c r="F12" s="922"/>
      <c r="G12" s="922"/>
      <c r="H12" s="922"/>
      <c r="I12" s="922"/>
      <c r="J12" s="36"/>
      <c r="K12" s="36"/>
      <c r="L12" s="383"/>
      <c r="M12" s="384"/>
    </row>
    <row r="13" spans="1:13" ht="23.25" customHeight="1">
      <c r="A13" s="270">
        <v>8</v>
      </c>
      <c r="B13" s="381"/>
      <c r="C13" s="920"/>
      <c r="D13" s="921"/>
      <c r="E13" s="921"/>
      <c r="F13" s="922"/>
      <c r="G13" s="922"/>
      <c r="H13" s="922"/>
      <c r="I13" s="922"/>
      <c r="J13" s="36"/>
      <c r="K13" s="36"/>
      <c r="L13" s="383"/>
      <c r="M13" s="384"/>
    </row>
    <row r="14" spans="1:13" ht="23.25" customHeight="1">
      <c r="A14" s="270">
        <v>9</v>
      </c>
      <c r="B14" s="381"/>
      <c r="C14" s="920"/>
      <c r="D14" s="921"/>
      <c r="E14" s="921"/>
      <c r="F14" s="922"/>
      <c r="G14" s="922"/>
      <c r="H14" s="922"/>
      <c r="I14" s="922"/>
      <c r="J14" s="36"/>
      <c r="K14" s="36"/>
      <c r="L14" s="383"/>
      <c r="M14" s="384"/>
    </row>
    <row r="15" spans="1:13" ht="23.25" customHeight="1">
      <c r="A15" s="270">
        <v>10</v>
      </c>
      <c r="B15" s="381"/>
      <c r="C15" s="920"/>
      <c r="D15" s="921"/>
      <c r="E15" s="921"/>
      <c r="F15" s="922"/>
      <c r="G15" s="922"/>
      <c r="H15" s="922"/>
      <c r="I15" s="922"/>
      <c r="J15" s="36"/>
      <c r="K15" s="36"/>
      <c r="L15" s="383"/>
      <c r="M15" s="384"/>
    </row>
    <row r="16" spans="1:13" ht="23.25" customHeight="1">
      <c r="A16" s="270">
        <v>11</v>
      </c>
      <c r="B16" s="381"/>
      <c r="C16" s="920"/>
      <c r="D16" s="921"/>
      <c r="E16" s="921"/>
      <c r="F16" s="922"/>
      <c r="G16" s="922"/>
      <c r="H16" s="922"/>
      <c r="I16" s="922"/>
      <c r="J16" s="36"/>
      <c r="K16" s="36"/>
      <c r="L16" s="383"/>
      <c r="M16" s="384"/>
    </row>
    <row r="17" spans="1:13" ht="23.25" customHeight="1">
      <c r="A17" s="270">
        <v>12</v>
      </c>
      <c r="B17" s="381"/>
      <c r="C17" s="920"/>
      <c r="D17" s="921"/>
      <c r="E17" s="921"/>
      <c r="F17" s="922"/>
      <c r="G17" s="922"/>
      <c r="H17" s="922"/>
      <c r="I17" s="922"/>
      <c r="J17" s="36"/>
      <c r="K17" s="36"/>
      <c r="L17" s="383"/>
      <c r="M17" s="384"/>
    </row>
    <row r="18" spans="1:13" ht="23.25" customHeight="1">
      <c r="A18" s="270">
        <v>13</v>
      </c>
      <c r="B18" s="381"/>
      <c r="C18" s="920"/>
      <c r="D18" s="921"/>
      <c r="E18" s="921"/>
      <c r="F18" s="922"/>
      <c r="G18" s="922"/>
      <c r="H18" s="922"/>
      <c r="I18" s="922"/>
      <c r="J18" s="36"/>
      <c r="K18" s="36"/>
      <c r="L18" s="383"/>
      <c r="M18" s="384"/>
    </row>
    <row r="19" spans="1:13" ht="23.25" customHeight="1">
      <c r="A19" s="270">
        <v>14</v>
      </c>
      <c r="B19" s="381"/>
      <c r="C19" s="920"/>
      <c r="D19" s="921"/>
      <c r="E19" s="921"/>
      <c r="F19" s="922"/>
      <c r="G19" s="922"/>
      <c r="H19" s="922"/>
      <c r="I19" s="922"/>
      <c r="J19" s="36"/>
      <c r="K19" s="36"/>
      <c r="L19" s="383"/>
      <c r="M19" s="384"/>
    </row>
    <row r="20" spans="1:13" ht="23.25" customHeight="1">
      <c r="A20" s="270">
        <v>15</v>
      </c>
      <c r="B20" s="381"/>
      <c r="C20" s="920"/>
      <c r="D20" s="921"/>
      <c r="E20" s="921"/>
      <c r="F20" s="922"/>
      <c r="G20" s="922"/>
      <c r="H20" s="922"/>
      <c r="I20" s="922"/>
      <c r="J20" s="36"/>
      <c r="K20" s="36"/>
      <c r="L20" s="383"/>
      <c r="M20" s="384"/>
    </row>
    <row r="21" spans="1:13" ht="23.25" customHeight="1">
      <c r="A21" s="270">
        <v>16</v>
      </c>
      <c r="B21" s="381"/>
      <c r="C21" s="920"/>
      <c r="D21" s="921"/>
      <c r="E21" s="921"/>
      <c r="F21" s="922"/>
      <c r="G21" s="922"/>
      <c r="H21" s="922"/>
      <c r="I21" s="922"/>
      <c r="J21" s="36"/>
      <c r="K21" s="36"/>
      <c r="L21" s="383"/>
      <c r="M21" s="384"/>
    </row>
    <row r="22" spans="1:13" ht="23.25" customHeight="1">
      <c r="A22" s="270">
        <v>17</v>
      </c>
      <c r="B22" s="381"/>
      <c r="C22" s="920"/>
      <c r="D22" s="921"/>
      <c r="E22" s="921"/>
      <c r="F22" s="922"/>
      <c r="G22" s="922"/>
      <c r="H22" s="922"/>
      <c r="I22" s="922"/>
      <c r="J22" s="36"/>
      <c r="K22" s="36"/>
      <c r="L22" s="383"/>
      <c r="M22" s="384"/>
    </row>
    <row r="23" spans="1:13" ht="23.25" customHeight="1">
      <c r="A23" s="270">
        <v>18</v>
      </c>
      <c r="B23" s="381"/>
      <c r="C23" s="920"/>
      <c r="D23" s="921"/>
      <c r="E23" s="921"/>
      <c r="F23" s="922"/>
      <c r="G23" s="922"/>
      <c r="H23" s="922"/>
      <c r="I23" s="922"/>
      <c r="J23" s="36"/>
      <c r="K23" s="36"/>
      <c r="L23" s="383"/>
      <c r="M23" s="384"/>
    </row>
    <row r="24" spans="1:13" ht="23.25" customHeight="1">
      <c r="A24" s="270">
        <v>19</v>
      </c>
      <c r="B24" s="381"/>
      <c r="C24" s="920"/>
      <c r="D24" s="921"/>
      <c r="E24" s="921"/>
      <c r="F24" s="922"/>
      <c r="G24" s="922"/>
      <c r="H24" s="922"/>
      <c r="I24" s="922"/>
      <c r="J24" s="36"/>
      <c r="K24" s="36"/>
      <c r="L24" s="383"/>
      <c r="M24" s="384"/>
    </row>
    <row r="25" spans="1:13" ht="23.25" customHeight="1">
      <c r="A25" s="270">
        <v>20</v>
      </c>
      <c r="B25" s="381"/>
      <c r="C25" s="920"/>
      <c r="D25" s="921"/>
      <c r="E25" s="921"/>
      <c r="F25" s="922"/>
      <c r="G25" s="922"/>
      <c r="H25" s="922"/>
      <c r="I25" s="922"/>
      <c r="J25" s="36"/>
      <c r="K25" s="36"/>
      <c r="L25" s="383"/>
      <c r="M25" s="384"/>
    </row>
    <row r="26" spans="1:13" ht="23.25" customHeight="1">
      <c r="A26" s="270">
        <v>21</v>
      </c>
      <c r="B26" s="381"/>
      <c r="C26" s="920"/>
      <c r="D26" s="921"/>
      <c r="E26" s="921"/>
      <c r="F26" s="922"/>
      <c r="G26" s="922"/>
      <c r="H26" s="922"/>
      <c r="I26" s="922"/>
      <c r="J26" s="36"/>
      <c r="K26" s="36"/>
      <c r="L26" s="383"/>
      <c r="M26" s="384"/>
    </row>
    <row r="27" spans="1:13" ht="23.25" customHeight="1">
      <c r="A27" s="270">
        <v>22</v>
      </c>
      <c r="B27" s="381"/>
      <c r="C27" s="920"/>
      <c r="D27" s="921"/>
      <c r="E27" s="921"/>
      <c r="F27" s="922"/>
      <c r="G27" s="922"/>
      <c r="H27" s="922"/>
      <c r="I27" s="922"/>
      <c r="J27" s="36"/>
      <c r="K27" s="36"/>
      <c r="L27" s="383"/>
      <c r="M27" s="384"/>
    </row>
    <row r="28" spans="1:13" ht="23.25" customHeight="1">
      <c r="A28" s="270">
        <v>23</v>
      </c>
      <c r="B28" s="381"/>
      <c r="C28" s="920"/>
      <c r="D28" s="921"/>
      <c r="E28" s="921"/>
      <c r="F28" s="922"/>
      <c r="G28" s="922"/>
      <c r="H28" s="922"/>
      <c r="I28" s="922"/>
      <c r="J28" s="36"/>
      <c r="K28" s="36"/>
      <c r="L28" s="383"/>
      <c r="M28" s="384"/>
    </row>
    <row r="29" spans="1:13" ht="23.25" customHeight="1">
      <c r="A29" s="270">
        <v>24</v>
      </c>
      <c r="B29" s="381"/>
      <c r="C29" s="920"/>
      <c r="D29" s="921"/>
      <c r="E29" s="921"/>
      <c r="F29" s="922"/>
      <c r="G29" s="922"/>
      <c r="H29" s="922"/>
      <c r="I29" s="922"/>
      <c r="J29" s="36"/>
      <c r="K29" s="36"/>
      <c r="L29" s="383"/>
      <c r="M29" s="384"/>
    </row>
    <row r="30" spans="1:13" ht="23.25" customHeight="1">
      <c r="A30" s="270">
        <v>25</v>
      </c>
      <c r="B30" s="381"/>
      <c r="C30" s="920"/>
      <c r="D30" s="921"/>
      <c r="E30" s="921"/>
      <c r="F30" s="922"/>
      <c r="G30" s="922"/>
      <c r="H30" s="922"/>
      <c r="I30" s="922"/>
      <c r="J30" s="36"/>
      <c r="K30" s="36"/>
      <c r="L30" s="383"/>
      <c r="M30" s="384"/>
    </row>
    <row r="31" spans="1:13" ht="23.25" customHeight="1">
      <c r="A31" s="270">
        <v>26</v>
      </c>
      <c r="B31" s="381"/>
      <c r="C31" s="920"/>
      <c r="D31" s="921"/>
      <c r="E31" s="921"/>
      <c r="F31" s="922"/>
      <c r="G31" s="922"/>
      <c r="H31" s="922"/>
      <c r="I31" s="922"/>
      <c r="J31" s="36"/>
      <c r="K31" s="36"/>
      <c r="L31" s="383"/>
      <c r="M31" s="384"/>
    </row>
    <row r="32" spans="1:13" ht="23.25" customHeight="1">
      <c r="A32" s="270">
        <v>27</v>
      </c>
      <c r="B32" s="381"/>
      <c r="C32" s="920"/>
      <c r="D32" s="921"/>
      <c r="E32" s="921"/>
      <c r="F32" s="922"/>
      <c r="G32" s="922"/>
      <c r="H32" s="922"/>
      <c r="I32" s="922"/>
      <c r="J32" s="36"/>
      <c r="K32" s="36"/>
      <c r="L32" s="383"/>
      <c r="M32" s="384"/>
    </row>
    <row r="33" spans="1:13" ht="23.25" customHeight="1">
      <c r="A33" s="270">
        <v>28</v>
      </c>
      <c r="B33" s="381"/>
      <c r="C33" s="920"/>
      <c r="D33" s="921"/>
      <c r="E33" s="921"/>
      <c r="F33" s="922"/>
      <c r="G33" s="922"/>
      <c r="H33" s="922"/>
      <c r="I33" s="922"/>
      <c r="J33" s="36"/>
      <c r="K33" s="36"/>
      <c r="L33" s="383"/>
      <c r="M33" s="384"/>
    </row>
    <row r="34" spans="1:13" ht="23.25" customHeight="1">
      <c r="A34" s="270">
        <v>29</v>
      </c>
      <c r="B34" s="381"/>
      <c r="C34" s="920"/>
      <c r="D34" s="921"/>
      <c r="E34" s="921"/>
      <c r="F34" s="922"/>
      <c r="G34" s="922"/>
      <c r="H34" s="922"/>
      <c r="I34" s="922"/>
      <c r="J34" s="36"/>
      <c r="K34" s="36"/>
      <c r="L34" s="383"/>
      <c r="M34" s="384"/>
    </row>
    <row r="35" spans="1:13" ht="23.25" customHeight="1">
      <c r="A35" s="270">
        <v>30</v>
      </c>
      <c r="B35" s="381"/>
      <c r="C35" s="920"/>
      <c r="D35" s="921"/>
      <c r="E35" s="921"/>
      <c r="F35" s="922"/>
      <c r="G35" s="922"/>
      <c r="H35" s="922"/>
      <c r="I35" s="922"/>
      <c r="J35" s="36"/>
      <c r="K35" s="36"/>
      <c r="L35" s="383"/>
      <c r="M35" s="384"/>
    </row>
    <row r="36" spans="1:13" ht="23.25" hidden="1" customHeight="1">
      <c r="A36" s="270">
        <v>31</v>
      </c>
      <c r="B36" s="381"/>
      <c r="C36" s="920"/>
      <c r="D36" s="921"/>
      <c r="E36" s="921"/>
      <c r="F36" s="922"/>
      <c r="G36" s="922"/>
      <c r="H36" s="922"/>
      <c r="I36" s="922"/>
      <c r="J36" s="36"/>
      <c r="K36" s="36"/>
      <c r="L36" s="383"/>
      <c r="M36" s="384"/>
    </row>
    <row r="37" spans="1:13" ht="23.25" hidden="1" customHeight="1">
      <c r="A37" s="270">
        <v>32</v>
      </c>
      <c r="B37" s="381"/>
      <c r="C37" s="920"/>
      <c r="D37" s="921"/>
      <c r="E37" s="921"/>
      <c r="F37" s="922"/>
      <c r="G37" s="922"/>
      <c r="H37" s="922"/>
      <c r="I37" s="922"/>
      <c r="J37" s="36"/>
      <c r="K37" s="36"/>
      <c r="L37" s="383"/>
      <c r="M37" s="384"/>
    </row>
    <row r="38" spans="1:13" ht="23.25" hidden="1" customHeight="1">
      <c r="A38" s="270">
        <v>33</v>
      </c>
      <c r="B38" s="381"/>
      <c r="C38" s="920"/>
      <c r="D38" s="921"/>
      <c r="E38" s="921"/>
      <c r="F38" s="922"/>
      <c r="G38" s="922"/>
      <c r="H38" s="922"/>
      <c r="I38" s="922"/>
      <c r="J38" s="36"/>
      <c r="K38" s="36"/>
      <c r="L38" s="383"/>
      <c r="M38" s="384"/>
    </row>
    <row r="39" spans="1:13" ht="23.25" hidden="1" customHeight="1">
      <c r="A39" s="270">
        <v>34</v>
      </c>
      <c r="B39" s="381"/>
      <c r="C39" s="920"/>
      <c r="D39" s="921"/>
      <c r="E39" s="921"/>
      <c r="F39" s="922"/>
      <c r="G39" s="922"/>
      <c r="H39" s="922"/>
      <c r="I39" s="922"/>
      <c r="J39" s="36"/>
      <c r="K39" s="36"/>
      <c r="L39" s="383"/>
      <c r="M39" s="384"/>
    </row>
    <row r="40" spans="1:13" ht="23.25" hidden="1" customHeight="1">
      <c r="A40" s="270">
        <v>35</v>
      </c>
      <c r="B40" s="381"/>
      <c r="C40" s="920"/>
      <c r="D40" s="921"/>
      <c r="E40" s="921"/>
      <c r="F40" s="922"/>
      <c r="G40" s="922"/>
      <c r="H40" s="922"/>
      <c r="I40" s="922"/>
      <c r="J40" s="36"/>
      <c r="K40" s="36"/>
      <c r="L40" s="383"/>
      <c r="M40" s="384"/>
    </row>
    <row r="41" spans="1:13" ht="23.25" hidden="1" customHeight="1">
      <c r="A41" s="270">
        <v>36</v>
      </c>
      <c r="B41" s="381"/>
      <c r="C41" s="920"/>
      <c r="D41" s="921"/>
      <c r="E41" s="921"/>
      <c r="F41" s="922"/>
      <c r="G41" s="922"/>
      <c r="H41" s="922"/>
      <c r="I41" s="922"/>
      <c r="J41" s="36"/>
      <c r="K41" s="36"/>
      <c r="L41" s="383"/>
      <c r="M41" s="384"/>
    </row>
    <row r="42" spans="1:13" ht="23.25" hidden="1" customHeight="1">
      <c r="A42" s="270">
        <v>37</v>
      </c>
      <c r="B42" s="381"/>
      <c r="C42" s="920"/>
      <c r="D42" s="921"/>
      <c r="E42" s="921"/>
      <c r="F42" s="922"/>
      <c r="G42" s="922"/>
      <c r="H42" s="922"/>
      <c r="I42" s="922"/>
      <c r="J42" s="36"/>
      <c r="K42" s="36"/>
      <c r="L42" s="383"/>
      <c r="M42" s="384"/>
    </row>
    <row r="43" spans="1:13" ht="23.25" hidden="1" customHeight="1">
      <c r="A43" s="270">
        <v>38</v>
      </c>
      <c r="B43" s="381"/>
      <c r="C43" s="920"/>
      <c r="D43" s="921"/>
      <c r="E43" s="921"/>
      <c r="F43" s="922"/>
      <c r="G43" s="922"/>
      <c r="H43" s="922"/>
      <c r="I43" s="922"/>
      <c r="J43" s="36"/>
      <c r="K43" s="36"/>
      <c r="L43" s="383"/>
      <c r="M43" s="384"/>
    </row>
    <row r="44" spans="1:13" ht="23.25" hidden="1" customHeight="1">
      <c r="A44" s="270">
        <v>39</v>
      </c>
      <c r="B44" s="381"/>
      <c r="C44" s="920"/>
      <c r="D44" s="921"/>
      <c r="E44" s="921"/>
      <c r="F44" s="922"/>
      <c r="G44" s="922"/>
      <c r="H44" s="922"/>
      <c r="I44" s="922"/>
      <c r="J44" s="36"/>
      <c r="K44" s="36"/>
      <c r="L44" s="383"/>
      <c r="M44" s="384"/>
    </row>
    <row r="45" spans="1:13" ht="23.25" hidden="1" customHeight="1">
      <c r="A45" s="270">
        <v>40</v>
      </c>
      <c r="B45" s="381"/>
      <c r="C45" s="920"/>
      <c r="D45" s="921"/>
      <c r="E45" s="921"/>
      <c r="F45" s="922"/>
      <c r="G45" s="922"/>
      <c r="H45" s="922"/>
      <c r="I45" s="922"/>
      <c r="J45" s="36"/>
      <c r="K45" s="36"/>
      <c r="L45" s="383"/>
      <c r="M45" s="384"/>
    </row>
    <row r="46" spans="1:13" ht="23.25" hidden="1" customHeight="1">
      <c r="A46" s="270">
        <v>41</v>
      </c>
      <c r="B46" s="381"/>
      <c r="C46" s="920"/>
      <c r="D46" s="921"/>
      <c r="E46" s="921"/>
      <c r="F46" s="922"/>
      <c r="G46" s="922"/>
      <c r="H46" s="922"/>
      <c r="I46" s="922"/>
      <c r="J46" s="36"/>
      <c r="K46" s="36"/>
      <c r="L46" s="383"/>
      <c r="M46" s="384"/>
    </row>
    <row r="47" spans="1:13" ht="23.25" hidden="1" customHeight="1">
      <c r="A47" s="270">
        <v>42</v>
      </c>
      <c r="B47" s="381"/>
      <c r="C47" s="920"/>
      <c r="D47" s="921"/>
      <c r="E47" s="921"/>
      <c r="F47" s="922"/>
      <c r="G47" s="922"/>
      <c r="H47" s="922"/>
      <c r="I47" s="922"/>
      <c r="J47" s="36"/>
      <c r="K47" s="36"/>
      <c r="L47" s="383"/>
      <c r="M47" s="384"/>
    </row>
    <row r="48" spans="1:13" ht="23.25" hidden="1" customHeight="1">
      <c r="A48" s="270">
        <v>43</v>
      </c>
      <c r="B48" s="381"/>
      <c r="C48" s="920"/>
      <c r="D48" s="921"/>
      <c r="E48" s="921"/>
      <c r="F48" s="922"/>
      <c r="G48" s="922"/>
      <c r="H48" s="922"/>
      <c r="I48" s="922"/>
      <c r="J48" s="36"/>
      <c r="K48" s="36"/>
      <c r="L48" s="383"/>
      <c r="M48" s="384"/>
    </row>
    <row r="49" spans="1:13" ht="23.25" hidden="1" customHeight="1">
      <c r="A49" s="270">
        <v>44</v>
      </c>
      <c r="B49" s="381"/>
      <c r="C49" s="920"/>
      <c r="D49" s="921"/>
      <c r="E49" s="921"/>
      <c r="F49" s="922"/>
      <c r="G49" s="922"/>
      <c r="H49" s="922"/>
      <c r="I49" s="922"/>
      <c r="J49" s="36"/>
      <c r="K49" s="36"/>
      <c r="L49" s="383"/>
      <c r="M49" s="384"/>
    </row>
    <row r="50" spans="1:13" ht="23.25" hidden="1" customHeight="1">
      <c r="A50" s="270">
        <v>45</v>
      </c>
      <c r="B50" s="381"/>
      <c r="C50" s="920"/>
      <c r="D50" s="921"/>
      <c r="E50" s="921"/>
      <c r="F50" s="922"/>
      <c r="G50" s="922"/>
      <c r="H50" s="922"/>
      <c r="I50" s="922"/>
      <c r="J50" s="36"/>
      <c r="K50" s="36"/>
      <c r="L50" s="383"/>
      <c r="M50" s="384"/>
    </row>
    <row r="51" spans="1:13" ht="23.25" hidden="1" customHeight="1">
      <c r="A51" s="270">
        <v>46</v>
      </c>
      <c r="B51" s="381"/>
      <c r="C51" s="920"/>
      <c r="D51" s="921"/>
      <c r="E51" s="921"/>
      <c r="F51" s="922"/>
      <c r="G51" s="922"/>
      <c r="H51" s="922"/>
      <c r="I51" s="922"/>
      <c r="J51" s="36"/>
      <c r="K51" s="36"/>
      <c r="L51" s="383"/>
      <c r="M51" s="384"/>
    </row>
    <row r="52" spans="1:13" ht="23.25" hidden="1" customHeight="1">
      <c r="A52" s="270">
        <v>47</v>
      </c>
      <c r="B52" s="381"/>
      <c r="C52" s="920"/>
      <c r="D52" s="921"/>
      <c r="E52" s="921"/>
      <c r="F52" s="922"/>
      <c r="G52" s="922"/>
      <c r="H52" s="922"/>
      <c r="I52" s="922"/>
      <c r="J52" s="36"/>
      <c r="K52" s="36"/>
      <c r="L52" s="383"/>
      <c r="M52" s="384"/>
    </row>
    <row r="53" spans="1:13" ht="23.25" hidden="1" customHeight="1">
      <c r="A53" s="270">
        <v>48</v>
      </c>
      <c r="B53" s="381"/>
      <c r="C53" s="920"/>
      <c r="D53" s="921"/>
      <c r="E53" s="921"/>
      <c r="F53" s="922"/>
      <c r="G53" s="922"/>
      <c r="H53" s="922"/>
      <c r="I53" s="922"/>
      <c r="J53" s="36"/>
      <c r="K53" s="36"/>
      <c r="L53" s="383"/>
      <c r="M53" s="384"/>
    </row>
    <row r="54" spans="1:13" ht="23.25" hidden="1" customHeight="1">
      <c r="A54" s="270">
        <v>49</v>
      </c>
      <c r="B54" s="381"/>
      <c r="C54" s="920"/>
      <c r="D54" s="921"/>
      <c r="E54" s="921"/>
      <c r="F54" s="922"/>
      <c r="G54" s="922"/>
      <c r="H54" s="922"/>
      <c r="I54" s="922"/>
      <c r="J54" s="36"/>
      <c r="K54" s="36"/>
      <c r="L54" s="383"/>
      <c r="M54" s="384"/>
    </row>
    <row r="55" spans="1:13" ht="23.25" hidden="1" customHeight="1">
      <c r="A55" s="270">
        <v>50</v>
      </c>
      <c r="B55" s="381"/>
      <c r="C55" s="920"/>
      <c r="D55" s="921"/>
      <c r="E55" s="921"/>
      <c r="F55" s="922"/>
      <c r="G55" s="922"/>
      <c r="H55" s="922"/>
      <c r="I55" s="922"/>
      <c r="J55" s="36"/>
      <c r="K55" s="36"/>
      <c r="L55" s="383"/>
      <c r="M55" s="384"/>
    </row>
    <row r="57" spans="1:13" ht="17.25" customHeight="1">
      <c r="A57" s="927">
        <f>COUNTA(C6:C55)</f>
        <v>1</v>
      </c>
      <c r="B57" s="927"/>
      <c r="C57" s="927"/>
      <c r="D57" s="274" t="s">
        <v>565</v>
      </c>
      <c r="E57" s="378">
        <f>COUNTIF(B6:B55,"Mr.")</f>
        <v>1</v>
      </c>
      <c r="F57" s="274" t="s">
        <v>566</v>
      </c>
      <c r="G57" s="379">
        <f>COUNTIF(B6:B55,"Ms.")</f>
        <v>1</v>
      </c>
    </row>
    <row r="59" spans="1:13" ht="17.25" customHeight="1">
      <c r="A59" s="3" t="s">
        <v>568</v>
      </c>
      <c r="B59" s="3" t="s">
        <v>701</v>
      </c>
    </row>
    <row r="60" spans="1:13" ht="17.25" customHeight="1">
      <c r="A60" s="270">
        <v>1</v>
      </c>
      <c r="B60" s="923" t="s">
        <v>569</v>
      </c>
      <c r="C60" s="923"/>
      <c r="D60" s="923"/>
      <c r="E60" s="924" t="s">
        <v>574</v>
      </c>
      <c r="F60" s="925"/>
      <c r="G60" s="925"/>
      <c r="H60" s="925"/>
      <c r="I60" s="925"/>
      <c r="J60" s="926"/>
    </row>
    <row r="61" spans="1:13" ht="17.25" customHeight="1">
      <c r="A61" s="270">
        <v>2</v>
      </c>
      <c r="B61" s="923" t="s">
        <v>570</v>
      </c>
      <c r="C61" s="923"/>
      <c r="D61" s="923"/>
      <c r="E61" s="924" t="s">
        <v>575</v>
      </c>
      <c r="F61" s="925"/>
      <c r="G61" s="925"/>
      <c r="H61" s="925"/>
      <c r="I61" s="925"/>
      <c r="J61" s="926"/>
    </row>
    <row r="62" spans="1:13" ht="17.25" customHeight="1">
      <c r="A62" s="270">
        <v>3</v>
      </c>
      <c r="B62" s="923" t="s">
        <v>571</v>
      </c>
      <c r="C62" s="923"/>
      <c r="D62" s="923"/>
      <c r="E62" s="924" t="s">
        <v>576</v>
      </c>
      <c r="F62" s="925"/>
      <c r="G62" s="925"/>
      <c r="H62" s="925"/>
      <c r="I62" s="925"/>
      <c r="J62" s="926"/>
    </row>
    <row r="63" spans="1:13" ht="17.25" customHeight="1">
      <c r="A63" s="270">
        <v>4</v>
      </c>
      <c r="B63" s="923" t="s">
        <v>572</v>
      </c>
      <c r="C63" s="923"/>
      <c r="D63" s="923"/>
      <c r="E63" s="924" t="s">
        <v>577</v>
      </c>
      <c r="F63" s="925"/>
      <c r="G63" s="925"/>
      <c r="H63" s="925"/>
      <c r="I63" s="925"/>
      <c r="J63" s="926"/>
    </row>
    <row r="64" spans="1:13" ht="17.25" customHeight="1">
      <c r="A64" s="270">
        <v>5</v>
      </c>
      <c r="B64" s="923" t="s">
        <v>573</v>
      </c>
      <c r="C64" s="923"/>
      <c r="D64" s="923"/>
      <c r="E64" s="924" t="s">
        <v>578</v>
      </c>
      <c r="F64" s="925"/>
      <c r="G64" s="925"/>
      <c r="H64" s="925"/>
      <c r="I64" s="925"/>
      <c r="J64" s="926"/>
    </row>
    <row r="66" spans="1:2" ht="17.25" customHeight="1">
      <c r="A66" s="3" t="s">
        <v>585</v>
      </c>
      <c r="B66" s="3" t="s">
        <v>586</v>
      </c>
    </row>
    <row r="67" spans="1:2" ht="17.25" customHeight="1">
      <c r="B67" s="3" t="s">
        <v>587</v>
      </c>
    </row>
  </sheetData>
  <mergeCells count="117">
    <mergeCell ref="B63:D63"/>
    <mergeCell ref="B64:D64"/>
    <mergeCell ref="E60:J60"/>
    <mergeCell ref="E61:J61"/>
    <mergeCell ref="E62:J62"/>
    <mergeCell ref="E63:J63"/>
    <mergeCell ref="E64:J64"/>
    <mergeCell ref="A57:C57"/>
    <mergeCell ref="B60:D60"/>
    <mergeCell ref="B61:D61"/>
    <mergeCell ref="B62:D62"/>
    <mergeCell ref="A2:M2"/>
    <mergeCell ref="F53:I53"/>
    <mergeCell ref="F54:I54"/>
    <mergeCell ref="F55:I55"/>
    <mergeCell ref="A4:A5"/>
    <mergeCell ref="F47:I47"/>
    <mergeCell ref="F48:I48"/>
    <mergeCell ref="F49:I49"/>
    <mergeCell ref="F50:I50"/>
    <mergeCell ref="F51:I51"/>
    <mergeCell ref="F52:I52"/>
    <mergeCell ref="F41:I41"/>
    <mergeCell ref="F42:I42"/>
    <mergeCell ref="F43:I43"/>
    <mergeCell ref="F44:I44"/>
    <mergeCell ref="F45:I45"/>
    <mergeCell ref="F46:I46"/>
    <mergeCell ref="F35:I35"/>
    <mergeCell ref="F36:I36"/>
    <mergeCell ref="F37:I37"/>
    <mergeCell ref="F38:I38"/>
    <mergeCell ref="F39:I39"/>
    <mergeCell ref="F40:I40"/>
    <mergeCell ref="F29:I29"/>
    <mergeCell ref="F11:I11"/>
    <mergeCell ref="F12:I12"/>
    <mergeCell ref="F13:I13"/>
    <mergeCell ref="F14:I14"/>
    <mergeCell ref="F15:I15"/>
    <mergeCell ref="F16:I16"/>
    <mergeCell ref="F30:I30"/>
    <mergeCell ref="F31:I31"/>
    <mergeCell ref="F32:I32"/>
    <mergeCell ref="F23:I23"/>
    <mergeCell ref="F24:I24"/>
    <mergeCell ref="F25:I25"/>
    <mergeCell ref="F26:I26"/>
    <mergeCell ref="F27:I27"/>
    <mergeCell ref="F28:I28"/>
    <mergeCell ref="F17:I17"/>
    <mergeCell ref="F18:I18"/>
    <mergeCell ref="F19:I19"/>
    <mergeCell ref="F20:I20"/>
    <mergeCell ref="F21:I21"/>
    <mergeCell ref="F22:I22"/>
    <mergeCell ref="F33:I33"/>
    <mergeCell ref="F34:I34"/>
    <mergeCell ref="C32:E32"/>
    <mergeCell ref="C33:E33"/>
    <mergeCell ref="C34:E34"/>
    <mergeCell ref="C26:E26"/>
    <mergeCell ref="C27:E27"/>
    <mergeCell ref="C28:E28"/>
    <mergeCell ref="C29:E29"/>
    <mergeCell ref="C30:E30"/>
    <mergeCell ref="C31:E31"/>
    <mergeCell ref="C53:E53"/>
    <mergeCell ref="C54:E54"/>
    <mergeCell ref="C55:E55"/>
    <mergeCell ref="C44:E44"/>
    <mergeCell ref="C45:E45"/>
    <mergeCell ref="C46:E46"/>
    <mergeCell ref="C47:E47"/>
    <mergeCell ref="C48:E48"/>
    <mergeCell ref="C49:E49"/>
    <mergeCell ref="C50:E50"/>
    <mergeCell ref="C51:E51"/>
    <mergeCell ref="C52:E52"/>
    <mergeCell ref="C38:E38"/>
    <mergeCell ref="C39:E39"/>
    <mergeCell ref="C40:E40"/>
    <mergeCell ref="C41:E41"/>
    <mergeCell ref="C42:E42"/>
    <mergeCell ref="C43:E43"/>
    <mergeCell ref="C35:E35"/>
    <mergeCell ref="C36:E36"/>
    <mergeCell ref="C37:E37"/>
    <mergeCell ref="K4:K5"/>
    <mergeCell ref="L4:L5"/>
    <mergeCell ref="C7:E7"/>
    <mergeCell ref="C8:E8"/>
    <mergeCell ref="C9:E9"/>
    <mergeCell ref="C10:E10"/>
    <mergeCell ref="F7:I7"/>
    <mergeCell ref="F8:I8"/>
    <mergeCell ref="F9:I9"/>
    <mergeCell ref="F10:I10"/>
    <mergeCell ref="F4:I5"/>
    <mergeCell ref="C6:E6"/>
    <mergeCell ref="F6:I6"/>
    <mergeCell ref="B4:E5"/>
    <mergeCell ref="C20:E20"/>
    <mergeCell ref="C21:E21"/>
    <mergeCell ref="C22:E22"/>
    <mergeCell ref="C23:E23"/>
    <mergeCell ref="C24:E24"/>
    <mergeCell ref="C25:E25"/>
    <mergeCell ref="C11:E11"/>
    <mergeCell ref="C12:E12"/>
    <mergeCell ref="C13:E13"/>
    <mergeCell ref="C14:E14"/>
    <mergeCell ref="C15:E15"/>
    <mergeCell ref="C16:E16"/>
    <mergeCell ref="C17:E17"/>
    <mergeCell ref="C18:E18"/>
    <mergeCell ref="C19:E19"/>
  </mergeCells>
  <phoneticPr fontId="1"/>
  <dataValidations count="2">
    <dataValidation type="list" allowBlank="1" showInputMessage="1" showErrorMessage="1" errorTitle="入力エラー" error="プルダウンより選択してください。" sqref="B6:B55">
      <formula1>"Mr.,Ms."</formula1>
    </dataValidation>
    <dataValidation type="list" allowBlank="1" showInputMessage="1" showErrorMessage="1" errorTitle="入力エラー" error="プルダウンより選択してください。" sqref="J6:J55">
      <formula1>"1,2,3,4,5"</formula1>
    </dataValidation>
  </dataValidations>
  <printOptions horizontalCentered="1"/>
  <pageMargins left="0.51181102362204722" right="0.51181102362204722" top="0.74803149606299213" bottom="0.55118110236220474" header="0.31496062992125984" footer="0.31496062992125984"/>
  <pageSetup paperSize="9" scale="81" orientation="portrait" blackAndWhite="1"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M75"/>
  <sheetViews>
    <sheetView showGridLines="0" showZeros="0" view="pageBreakPreview" zoomScaleNormal="100" zoomScaleSheetLayoutView="100" workbookViewId="0">
      <selection sqref="A1:K1"/>
    </sheetView>
  </sheetViews>
  <sheetFormatPr defaultRowHeight="17.25" customHeight="1"/>
  <cols>
    <col min="1" max="1" width="9" style="277" customWidth="1"/>
    <col min="2" max="5" width="9" style="277"/>
    <col min="6" max="7" width="10.875" style="277" customWidth="1"/>
    <col min="8" max="11" width="9" style="277"/>
    <col min="12" max="13" width="10.875" style="277" customWidth="1"/>
    <col min="14" max="16384" width="9" style="277"/>
  </cols>
  <sheetData>
    <row r="1" spans="1:13" ht="17.25" customHeight="1">
      <c r="A1" s="277" t="s">
        <v>931</v>
      </c>
    </row>
    <row r="2" spans="1:13" ht="17.25" customHeight="1">
      <c r="A2" s="622" t="s">
        <v>588</v>
      </c>
      <c r="B2" s="622"/>
      <c r="C2" s="622"/>
      <c r="D2" s="622"/>
      <c r="E2" s="622"/>
      <c r="F2" s="622"/>
      <c r="G2" s="622"/>
      <c r="H2" s="622"/>
      <c r="I2" s="622"/>
      <c r="J2" s="622"/>
      <c r="K2" s="622"/>
      <c r="L2" s="622"/>
      <c r="M2" s="622"/>
    </row>
    <row r="3" spans="1:13" ht="17.25" customHeight="1" thickBot="1"/>
    <row r="4" spans="1:13" ht="17.25" customHeight="1">
      <c r="A4" s="674" t="s">
        <v>159</v>
      </c>
      <c r="B4" s="677" t="s">
        <v>160</v>
      </c>
      <c r="C4" s="677"/>
      <c r="D4" s="677"/>
      <c r="E4" s="677"/>
      <c r="F4" s="74" t="s">
        <v>63</v>
      </c>
      <c r="G4" s="75" t="s">
        <v>165</v>
      </c>
      <c r="H4" s="677" t="s">
        <v>166</v>
      </c>
      <c r="I4" s="677"/>
      <c r="J4" s="677"/>
      <c r="K4" s="677"/>
      <c r="L4" s="74" t="s">
        <v>63</v>
      </c>
      <c r="M4" s="76" t="s">
        <v>165</v>
      </c>
    </row>
    <row r="5" spans="1:13" ht="17.25" customHeight="1">
      <c r="A5" s="675"/>
      <c r="B5" s="678" t="str">
        <f>②海外研修日程案!B7</f>
        <v>（ 00：00 ～ 00：00 )</v>
      </c>
      <c r="C5" s="678"/>
      <c r="D5" s="678"/>
      <c r="E5" s="678"/>
      <c r="F5" s="207" t="s">
        <v>163</v>
      </c>
      <c r="G5" s="208" t="s">
        <v>163</v>
      </c>
      <c r="H5" s="678" t="str">
        <f>②海外研修日程案!H7</f>
        <v>（ 00：00 ～ 00：00 )</v>
      </c>
      <c r="I5" s="678"/>
      <c r="J5" s="678"/>
      <c r="K5" s="678"/>
      <c r="L5" s="207" t="s">
        <v>163</v>
      </c>
      <c r="M5" s="209" t="s">
        <v>163</v>
      </c>
    </row>
    <row r="6" spans="1:13" ht="17.25" customHeight="1" thickBot="1">
      <c r="A6" s="676"/>
      <c r="B6" s="679"/>
      <c r="C6" s="679"/>
      <c r="D6" s="679"/>
      <c r="E6" s="679"/>
      <c r="F6" s="210" t="s">
        <v>164</v>
      </c>
      <c r="G6" s="211" t="s">
        <v>164</v>
      </c>
      <c r="H6" s="679"/>
      <c r="I6" s="679"/>
      <c r="J6" s="679"/>
      <c r="K6" s="679"/>
      <c r="L6" s="210" t="s">
        <v>164</v>
      </c>
      <c r="M6" s="212" t="s">
        <v>164</v>
      </c>
    </row>
    <row r="7" spans="1:13" ht="17.25" customHeight="1">
      <c r="A7" s="385">
        <f>②海外研修日程案!A9</f>
        <v>44046</v>
      </c>
      <c r="B7" s="668" t="str">
        <f>②海外研修日程案!B9</f>
        <v>（例）
開講式
【講義】5Sについて、正しい5Sの理解
【演習】工具箱の5S演習</v>
      </c>
      <c r="C7" s="668"/>
      <c r="D7" s="668"/>
      <c r="E7" s="668"/>
      <c r="F7" s="77" t="str">
        <f>②海外研修日程案!F9</f>
        <v>山田講師</v>
      </c>
      <c r="G7" s="78" t="str">
        <f>②海外研修日程案!G9</f>
        <v>タナカ通訳</v>
      </c>
      <c r="H7" s="668" t="str">
        <f>②海外研修日程案!H9</f>
        <v>（例）
【グループワーク】現場の5S診断、改善提案
【発表】改善提案発表、ディスカッション、講評</v>
      </c>
      <c r="I7" s="668"/>
      <c r="J7" s="668"/>
      <c r="K7" s="668"/>
      <c r="L7" s="77" t="str">
        <f>②海外研修日程案!L9</f>
        <v>山田講師</v>
      </c>
      <c r="M7" s="87" t="str">
        <f>②海外研修日程案!M9</f>
        <v>タナカ通訳</v>
      </c>
    </row>
    <row r="8" spans="1:13" ht="17.25" customHeight="1">
      <c r="A8" s="93">
        <f>A7</f>
        <v>44046</v>
      </c>
      <c r="B8" s="668"/>
      <c r="C8" s="668"/>
      <c r="D8" s="668"/>
      <c r="E8" s="668"/>
      <c r="F8" s="79">
        <f>②海外研修日程案!F10</f>
        <v>3</v>
      </c>
      <c r="G8" s="80">
        <f>②海外研修日程案!G10</f>
        <v>3</v>
      </c>
      <c r="H8" s="668"/>
      <c r="I8" s="668"/>
      <c r="J8" s="668"/>
      <c r="K8" s="668"/>
      <c r="L8" s="79">
        <f>②海外研修日程案!L10</f>
        <v>3</v>
      </c>
      <c r="M8" s="88">
        <f>②海外研修日程案!M10</f>
        <v>3</v>
      </c>
    </row>
    <row r="9" spans="1:13" ht="17.25" customHeight="1">
      <c r="A9" s="94"/>
      <c r="B9" s="668"/>
      <c r="C9" s="668"/>
      <c r="D9" s="668"/>
      <c r="E9" s="668"/>
      <c r="F9" s="77">
        <f>②海外研修日程案!F11</f>
        <v>0</v>
      </c>
      <c r="G9" s="78">
        <f>②海外研修日程案!G11</f>
        <v>0</v>
      </c>
      <c r="H9" s="668"/>
      <c r="I9" s="668"/>
      <c r="J9" s="668"/>
      <c r="K9" s="668"/>
      <c r="L9" s="77">
        <f>②海外研修日程案!L11</f>
        <v>0</v>
      </c>
      <c r="M9" s="87">
        <f>②海外研修日程案!M11</f>
        <v>0</v>
      </c>
    </row>
    <row r="10" spans="1:13" ht="17.25" customHeight="1">
      <c r="A10" s="95"/>
      <c r="B10" s="669"/>
      <c r="C10" s="669"/>
      <c r="D10" s="669"/>
      <c r="E10" s="669"/>
      <c r="F10" s="81">
        <f>②海外研修日程案!F12</f>
        <v>0</v>
      </c>
      <c r="G10" s="82">
        <f>②海外研修日程案!G12</f>
        <v>0</v>
      </c>
      <c r="H10" s="669"/>
      <c r="I10" s="669"/>
      <c r="J10" s="669"/>
      <c r="K10" s="669"/>
      <c r="L10" s="81">
        <f>②海外研修日程案!L12</f>
        <v>0</v>
      </c>
      <c r="M10" s="89">
        <f>②海外研修日程案!M12</f>
        <v>0</v>
      </c>
    </row>
    <row r="11" spans="1:13" ht="17.25" customHeight="1">
      <c r="A11" s="96">
        <f>A7+1</f>
        <v>44047</v>
      </c>
      <c r="B11" s="928">
        <f>②海外研修日程案!B13</f>
        <v>0</v>
      </c>
      <c r="C11" s="670"/>
      <c r="D11" s="670"/>
      <c r="E11" s="929"/>
      <c r="F11" s="77" t="str">
        <f>②海外研修日程案!F13</f>
        <v>●●講師</v>
      </c>
      <c r="G11" s="78" t="str">
        <f>②海外研修日程案!G13</f>
        <v>▲▲通訳</v>
      </c>
      <c r="H11" s="670">
        <f>②海外研修日程案!H13</f>
        <v>0</v>
      </c>
      <c r="I11" s="670"/>
      <c r="J11" s="670"/>
      <c r="K11" s="670"/>
      <c r="L11" s="77" t="str">
        <f>②海外研修日程案!L13</f>
        <v>●●講師</v>
      </c>
      <c r="M11" s="87" t="str">
        <f>②海外研修日程案!M13</f>
        <v>▲▲通訳</v>
      </c>
    </row>
    <row r="12" spans="1:13" ht="17.25" customHeight="1">
      <c r="A12" s="93">
        <f>A11</f>
        <v>44047</v>
      </c>
      <c r="B12" s="930"/>
      <c r="C12" s="668"/>
      <c r="D12" s="668"/>
      <c r="E12" s="906"/>
      <c r="F12" s="79">
        <f>②海外研修日程案!F14</f>
        <v>3</v>
      </c>
      <c r="G12" s="80">
        <f>②海外研修日程案!G14</f>
        <v>3</v>
      </c>
      <c r="H12" s="668"/>
      <c r="I12" s="668"/>
      <c r="J12" s="668"/>
      <c r="K12" s="668"/>
      <c r="L12" s="79">
        <f>②海外研修日程案!L14</f>
        <v>3</v>
      </c>
      <c r="M12" s="88">
        <f>②海外研修日程案!M14</f>
        <v>3</v>
      </c>
    </row>
    <row r="13" spans="1:13" ht="17.25" customHeight="1">
      <c r="A13" s="94"/>
      <c r="B13" s="930"/>
      <c r="C13" s="668"/>
      <c r="D13" s="668"/>
      <c r="E13" s="906"/>
      <c r="F13" s="77">
        <f>②海外研修日程案!F15</f>
        <v>0</v>
      </c>
      <c r="G13" s="78">
        <f>②海外研修日程案!G15</f>
        <v>0</v>
      </c>
      <c r="H13" s="668"/>
      <c r="I13" s="668"/>
      <c r="J13" s="668"/>
      <c r="K13" s="668"/>
      <c r="L13" s="77">
        <f>②海外研修日程案!L15</f>
        <v>0</v>
      </c>
      <c r="M13" s="87">
        <f>②海外研修日程案!M15</f>
        <v>0</v>
      </c>
    </row>
    <row r="14" spans="1:13" ht="17.25" customHeight="1">
      <c r="A14" s="95"/>
      <c r="B14" s="931"/>
      <c r="C14" s="669"/>
      <c r="D14" s="669"/>
      <c r="E14" s="761"/>
      <c r="F14" s="83">
        <f>②海外研修日程案!F16</f>
        <v>0</v>
      </c>
      <c r="G14" s="84">
        <f>②海外研修日程案!G16</f>
        <v>0</v>
      </c>
      <c r="H14" s="669"/>
      <c r="I14" s="669"/>
      <c r="J14" s="669"/>
      <c r="K14" s="669"/>
      <c r="L14" s="83">
        <f>②海外研修日程案!L16</f>
        <v>0</v>
      </c>
      <c r="M14" s="90">
        <f>②海外研修日程案!M16</f>
        <v>0</v>
      </c>
    </row>
    <row r="15" spans="1:13" ht="17.25" customHeight="1">
      <c r="A15" s="96">
        <f>A11+1</f>
        <v>44048</v>
      </c>
      <c r="B15" s="928">
        <f>②海外研修日程案!B17</f>
        <v>0</v>
      </c>
      <c r="C15" s="670"/>
      <c r="D15" s="670"/>
      <c r="E15" s="929"/>
      <c r="F15" s="77" t="str">
        <f>②海外研修日程案!F17</f>
        <v>●●講師</v>
      </c>
      <c r="G15" s="78" t="str">
        <f>②海外研修日程案!G17</f>
        <v>▲▲通訳</v>
      </c>
      <c r="H15" s="670">
        <f>②海外研修日程案!H17</f>
        <v>0</v>
      </c>
      <c r="I15" s="670"/>
      <c r="J15" s="670"/>
      <c r="K15" s="670"/>
      <c r="L15" s="77" t="str">
        <f>②海外研修日程案!L17</f>
        <v>●●講師</v>
      </c>
      <c r="M15" s="87" t="str">
        <f>②海外研修日程案!M17</f>
        <v>▲▲通訳</v>
      </c>
    </row>
    <row r="16" spans="1:13" ht="17.25" customHeight="1">
      <c r="A16" s="93">
        <f>A15</f>
        <v>44048</v>
      </c>
      <c r="B16" s="930"/>
      <c r="C16" s="668"/>
      <c r="D16" s="668"/>
      <c r="E16" s="906"/>
      <c r="F16" s="79">
        <f>②海外研修日程案!F18</f>
        <v>3</v>
      </c>
      <c r="G16" s="80">
        <f>②海外研修日程案!G18</f>
        <v>3</v>
      </c>
      <c r="H16" s="668"/>
      <c r="I16" s="668"/>
      <c r="J16" s="668"/>
      <c r="K16" s="668"/>
      <c r="L16" s="79">
        <f>②海外研修日程案!L18</f>
        <v>3</v>
      </c>
      <c r="M16" s="88">
        <f>②海外研修日程案!M18</f>
        <v>3</v>
      </c>
    </row>
    <row r="17" spans="1:13" ht="17.25" customHeight="1">
      <c r="A17" s="94"/>
      <c r="B17" s="930"/>
      <c r="C17" s="668"/>
      <c r="D17" s="668"/>
      <c r="E17" s="906"/>
      <c r="F17" s="77">
        <f>②海外研修日程案!F19</f>
        <v>0</v>
      </c>
      <c r="G17" s="78">
        <f>②海外研修日程案!G19</f>
        <v>0</v>
      </c>
      <c r="H17" s="668"/>
      <c r="I17" s="668"/>
      <c r="J17" s="668"/>
      <c r="K17" s="668"/>
      <c r="L17" s="77">
        <f>②海外研修日程案!L19</f>
        <v>0</v>
      </c>
      <c r="M17" s="87">
        <f>②海外研修日程案!M19</f>
        <v>0</v>
      </c>
    </row>
    <row r="18" spans="1:13" ht="17.25" customHeight="1">
      <c r="A18" s="95"/>
      <c r="B18" s="931"/>
      <c r="C18" s="669"/>
      <c r="D18" s="669"/>
      <c r="E18" s="761"/>
      <c r="F18" s="83">
        <f>②海外研修日程案!F20</f>
        <v>0</v>
      </c>
      <c r="G18" s="84">
        <f>②海外研修日程案!G20</f>
        <v>0</v>
      </c>
      <c r="H18" s="669"/>
      <c r="I18" s="669"/>
      <c r="J18" s="669"/>
      <c r="K18" s="669"/>
      <c r="L18" s="83">
        <f>②海外研修日程案!L20</f>
        <v>0</v>
      </c>
      <c r="M18" s="90">
        <f>②海外研修日程案!M20</f>
        <v>0</v>
      </c>
    </row>
    <row r="19" spans="1:13" ht="17.25" customHeight="1">
      <c r="A19" s="96">
        <f>A15+1</f>
        <v>44049</v>
      </c>
      <c r="B19" s="928">
        <f>②海外研修日程案!B21</f>
        <v>0</v>
      </c>
      <c r="C19" s="670"/>
      <c r="D19" s="670"/>
      <c r="E19" s="929"/>
      <c r="F19" s="77" t="str">
        <f>②海外研修日程案!F21</f>
        <v>●●講師</v>
      </c>
      <c r="G19" s="78" t="str">
        <f>②海外研修日程案!G21</f>
        <v>▲▲通訳</v>
      </c>
      <c r="H19" s="670">
        <f>②海外研修日程案!H21</f>
        <v>0</v>
      </c>
      <c r="I19" s="670"/>
      <c r="J19" s="670"/>
      <c r="K19" s="670"/>
      <c r="L19" s="77" t="str">
        <f>②海外研修日程案!L21</f>
        <v>●●講師</v>
      </c>
      <c r="M19" s="87" t="str">
        <f>②海外研修日程案!M21</f>
        <v>▲▲通訳</v>
      </c>
    </row>
    <row r="20" spans="1:13" ht="17.25" customHeight="1">
      <c r="A20" s="93">
        <f>A19</f>
        <v>44049</v>
      </c>
      <c r="B20" s="930"/>
      <c r="C20" s="668"/>
      <c r="D20" s="668"/>
      <c r="E20" s="906"/>
      <c r="F20" s="79">
        <f>②海外研修日程案!F22</f>
        <v>3</v>
      </c>
      <c r="G20" s="80">
        <f>②海外研修日程案!G22</f>
        <v>3</v>
      </c>
      <c r="H20" s="668"/>
      <c r="I20" s="668"/>
      <c r="J20" s="668"/>
      <c r="K20" s="668"/>
      <c r="L20" s="79">
        <f>②海外研修日程案!L22</f>
        <v>3</v>
      </c>
      <c r="M20" s="88">
        <f>②海外研修日程案!M22</f>
        <v>3</v>
      </c>
    </row>
    <row r="21" spans="1:13" ht="17.25" customHeight="1">
      <c r="A21" s="94"/>
      <c r="B21" s="930"/>
      <c r="C21" s="668"/>
      <c r="D21" s="668"/>
      <c r="E21" s="906"/>
      <c r="F21" s="77">
        <f>②海外研修日程案!F23</f>
        <v>0</v>
      </c>
      <c r="G21" s="78">
        <f>②海外研修日程案!G23</f>
        <v>0</v>
      </c>
      <c r="H21" s="668"/>
      <c r="I21" s="668"/>
      <c r="J21" s="668"/>
      <c r="K21" s="668"/>
      <c r="L21" s="77">
        <f>②海外研修日程案!L23</f>
        <v>0</v>
      </c>
      <c r="M21" s="87">
        <f>②海外研修日程案!M23</f>
        <v>0</v>
      </c>
    </row>
    <row r="22" spans="1:13" ht="17.25" customHeight="1">
      <c r="A22" s="95"/>
      <c r="B22" s="931"/>
      <c r="C22" s="669"/>
      <c r="D22" s="669"/>
      <c r="E22" s="761"/>
      <c r="F22" s="83">
        <f>②海外研修日程案!F24</f>
        <v>0</v>
      </c>
      <c r="G22" s="84">
        <f>②海外研修日程案!G24</f>
        <v>0</v>
      </c>
      <c r="H22" s="669"/>
      <c r="I22" s="669"/>
      <c r="J22" s="669"/>
      <c r="K22" s="669"/>
      <c r="L22" s="83">
        <f>②海外研修日程案!L24</f>
        <v>0</v>
      </c>
      <c r="M22" s="90">
        <f>②海外研修日程案!M24</f>
        <v>0</v>
      </c>
    </row>
    <row r="23" spans="1:13" ht="17.25" customHeight="1">
      <c r="A23" s="96">
        <f>A19+1</f>
        <v>44050</v>
      </c>
      <c r="B23" s="928">
        <f>②海外研修日程案!B25</f>
        <v>0</v>
      </c>
      <c r="C23" s="670"/>
      <c r="D23" s="670"/>
      <c r="E23" s="929"/>
      <c r="F23" s="77" t="str">
        <f>②海外研修日程案!F25</f>
        <v>●●講師</v>
      </c>
      <c r="G23" s="78" t="str">
        <f>②海外研修日程案!G25</f>
        <v>▲▲通訳</v>
      </c>
      <c r="H23" s="670">
        <f>②海外研修日程案!H25</f>
        <v>0</v>
      </c>
      <c r="I23" s="670"/>
      <c r="J23" s="670"/>
      <c r="K23" s="670"/>
      <c r="L23" s="77" t="str">
        <f>②海外研修日程案!L25</f>
        <v>●●講師</v>
      </c>
      <c r="M23" s="87" t="str">
        <f>②海外研修日程案!M25</f>
        <v>▲▲通訳</v>
      </c>
    </row>
    <row r="24" spans="1:13" ht="17.25" customHeight="1">
      <c r="A24" s="93">
        <f>A23</f>
        <v>44050</v>
      </c>
      <c r="B24" s="930"/>
      <c r="C24" s="668"/>
      <c r="D24" s="668"/>
      <c r="E24" s="906"/>
      <c r="F24" s="79">
        <f>②海外研修日程案!F26</f>
        <v>3</v>
      </c>
      <c r="G24" s="80">
        <f>②海外研修日程案!G26</f>
        <v>3</v>
      </c>
      <c r="H24" s="668"/>
      <c r="I24" s="668"/>
      <c r="J24" s="668"/>
      <c r="K24" s="668"/>
      <c r="L24" s="79">
        <f>②海外研修日程案!L26</f>
        <v>3</v>
      </c>
      <c r="M24" s="88">
        <f>②海外研修日程案!M26</f>
        <v>3</v>
      </c>
    </row>
    <row r="25" spans="1:13" ht="17.25" customHeight="1">
      <c r="A25" s="94"/>
      <c r="B25" s="930"/>
      <c r="C25" s="668"/>
      <c r="D25" s="668"/>
      <c r="E25" s="906"/>
      <c r="F25" s="77">
        <f>②海外研修日程案!F27</f>
        <v>0</v>
      </c>
      <c r="G25" s="78">
        <f>②海外研修日程案!G27</f>
        <v>0</v>
      </c>
      <c r="H25" s="668"/>
      <c r="I25" s="668"/>
      <c r="J25" s="668"/>
      <c r="K25" s="668"/>
      <c r="L25" s="77">
        <f>②海外研修日程案!L27</f>
        <v>0</v>
      </c>
      <c r="M25" s="87">
        <f>②海外研修日程案!M27</f>
        <v>0</v>
      </c>
    </row>
    <row r="26" spans="1:13" ht="17.25" customHeight="1">
      <c r="A26" s="95"/>
      <c r="B26" s="931"/>
      <c r="C26" s="669"/>
      <c r="D26" s="669"/>
      <c r="E26" s="761"/>
      <c r="F26" s="83">
        <f>②海外研修日程案!F28</f>
        <v>0</v>
      </c>
      <c r="G26" s="84">
        <f>②海外研修日程案!G28</f>
        <v>0</v>
      </c>
      <c r="H26" s="669"/>
      <c r="I26" s="669"/>
      <c r="J26" s="669"/>
      <c r="K26" s="669"/>
      <c r="L26" s="83">
        <f>②海外研修日程案!L28</f>
        <v>0</v>
      </c>
      <c r="M26" s="90">
        <f>②海外研修日程案!M28</f>
        <v>0</v>
      </c>
    </row>
    <row r="27" spans="1:13" ht="17.25" customHeight="1">
      <c r="A27" s="96">
        <f>A23+1</f>
        <v>44051</v>
      </c>
      <c r="B27" s="928">
        <f>②海外研修日程案!B29</f>
        <v>0</v>
      </c>
      <c r="C27" s="670"/>
      <c r="D27" s="670"/>
      <c r="E27" s="929"/>
      <c r="F27" s="77">
        <f>②海外研修日程案!F29</f>
        <v>0</v>
      </c>
      <c r="G27" s="78">
        <f>②海外研修日程案!G29</f>
        <v>0</v>
      </c>
      <c r="H27" s="670">
        <f>②海外研修日程案!H29</f>
        <v>0</v>
      </c>
      <c r="I27" s="670"/>
      <c r="J27" s="670"/>
      <c r="K27" s="670"/>
      <c r="L27" s="77">
        <f>②海外研修日程案!L29</f>
        <v>0</v>
      </c>
      <c r="M27" s="87">
        <f>②海外研修日程案!M29</f>
        <v>0</v>
      </c>
    </row>
    <row r="28" spans="1:13" ht="17.25" customHeight="1">
      <c r="A28" s="93">
        <f>A27</f>
        <v>44051</v>
      </c>
      <c r="B28" s="930"/>
      <c r="C28" s="668"/>
      <c r="D28" s="668"/>
      <c r="E28" s="906"/>
      <c r="F28" s="79">
        <f>②海外研修日程案!F30</f>
        <v>0</v>
      </c>
      <c r="G28" s="80">
        <f>②海外研修日程案!G30</f>
        <v>0</v>
      </c>
      <c r="H28" s="668"/>
      <c r="I28" s="668"/>
      <c r="J28" s="668"/>
      <c r="K28" s="668"/>
      <c r="L28" s="79">
        <f>②海外研修日程案!L30</f>
        <v>0</v>
      </c>
      <c r="M28" s="88">
        <f>②海外研修日程案!M30</f>
        <v>0</v>
      </c>
    </row>
    <row r="29" spans="1:13" ht="17.25" customHeight="1">
      <c r="A29" s="94"/>
      <c r="B29" s="930"/>
      <c r="C29" s="668"/>
      <c r="D29" s="668"/>
      <c r="E29" s="906"/>
      <c r="F29" s="77">
        <f>②海外研修日程案!F31</f>
        <v>0</v>
      </c>
      <c r="G29" s="78">
        <f>②海外研修日程案!G31</f>
        <v>0</v>
      </c>
      <c r="H29" s="668"/>
      <c r="I29" s="668"/>
      <c r="J29" s="668"/>
      <c r="K29" s="668"/>
      <c r="L29" s="77">
        <f>②海外研修日程案!L31</f>
        <v>0</v>
      </c>
      <c r="M29" s="87">
        <f>②海外研修日程案!M31</f>
        <v>0</v>
      </c>
    </row>
    <row r="30" spans="1:13" ht="17.25" customHeight="1">
      <c r="A30" s="95"/>
      <c r="B30" s="931"/>
      <c r="C30" s="669"/>
      <c r="D30" s="669"/>
      <c r="E30" s="761"/>
      <c r="F30" s="83">
        <f>②海外研修日程案!F32</f>
        <v>0</v>
      </c>
      <c r="G30" s="84">
        <f>②海外研修日程案!G32</f>
        <v>0</v>
      </c>
      <c r="H30" s="669"/>
      <c r="I30" s="669"/>
      <c r="J30" s="669"/>
      <c r="K30" s="669"/>
      <c r="L30" s="83">
        <f>②海外研修日程案!L32</f>
        <v>0</v>
      </c>
      <c r="M30" s="90">
        <f>②海外研修日程案!M32</f>
        <v>0</v>
      </c>
    </row>
    <row r="31" spans="1:13" ht="17.25" customHeight="1">
      <c r="A31" s="96">
        <f>A27+1</f>
        <v>44052</v>
      </c>
      <c r="B31" s="928">
        <f>②海外研修日程案!B33</f>
        <v>0</v>
      </c>
      <c r="C31" s="670"/>
      <c r="D31" s="670"/>
      <c r="E31" s="929"/>
      <c r="F31" s="77">
        <f>②海外研修日程案!F33</f>
        <v>0</v>
      </c>
      <c r="G31" s="78">
        <f>②海外研修日程案!G33</f>
        <v>0</v>
      </c>
      <c r="H31" s="670">
        <f>②海外研修日程案!H33</f>
        <v>0</v>
      </c>
      <c r="I31" s="670"/>
      <c r="J31" s="670"/>
      <c r="K31" s="670"/>
      <c r="L31" s="77">
        <f>②海外研修日程案!L33</f>
        <v>0</v>
      </c>
      <c r="M31" s="87">
        <f>②海外研修日程案!M33</f>
        <v>0</v>
      </c>
    </row>
    <row r="32" spans="1:13" ht="17.25" customHeight="1">
      <c r="A32" s="93">
        <f>A31</f>
        <v>44052</v>
      </c>
      <c r="B32" s="930"/>
      <c r="C32" s="668"/>
      <c r="D32" s="668"/>
      <c r="E32" s="906"/>
      <c r="F32" s="79">
        <f>②海外研修日程案!F34</f>
        <v>0</v>
      </c>
      <c r="G32" s="80">
        <f>②海外研修日程案!G34</f>
        <v>0</v>
      </c>
      <c r="H32" s="668"/>
      <c r="I32" s="668"/>
      <c r="J32" s="668"/>
      <c r="K32" s="668"/>
      <c r="L32" s="79">
        <f>②海外研修日程案!L34</f>
        <v>0</v>
      </c>
      <c r="M32" s="88">
        <f>②海外研修日程案!M34</f>
        <v>0</v>
      </c>
    </row>
    <row r="33" spans="1:13" ht="17.25" customHeight="1">
      <c r="A33" s="94"/>
      <c r="B33" s="930"/>
      <c r="C33" s="668"/>
      <c r="D33" s="668"/>
      <c r="E33" s="906"/>
      <c r="F33" s="77">
        <f>②海外研修日程案!F35</f>
        <v>0</v>
      </c>
      <c r="G33" s="78">
        <f>②海外研修日程案!G35</f>
        <v>0</v>
      </c>
      <c r="H33" s="668"/>
      <c r="I33" s="668"/>
      <c r="J33" s="668"/>
      <c r="K33" s="668"/>
      <c r="L33" s="77">
        <f>②海外研修日程案!L35</f>
        <v>0</v>
      </c>
      <c r="M33" s="87">
        <f>②海外研修日程案!M35</f>
        <v>0</v>
      </c>
    </row>
    <row r="34" spans="1:13" ht="17.25" customHeight="1">
      <c r="A34" s="95"/>
      <c r="B34" s="931"/>
      <c r="C34" s="669"/>
      <c r="D34" s="669"/>
      <c r="E34" s="761"/>
      <c r="F34" s="83">
        <f>②海外研修日程案!F36</f>
        <v>0</v>
      </c>
      <c r="G34" s="84">
        <f>②海外研修日程案!G36</f>
        <v>0</v>
      </c>
      <c r="H34" s="669"/>
      <c r="I34" s="669"/>
      <c r="J34" s="669"/>
      <c r="K34" s="669"/>
      <c r="L34" s="83">
        <f>②海外研修日程案!L36</f>
        <v>0</v>
      </c>
      <c r="M34" s="90">
        <f>②海外研修日程案!M36</f>
        <v>0</v>
      </c>
    </row>
    <row r="35" spans="1:13" ht="17.25" customHeight="1">
      <c r="A35" s="96">
        <f>A31+1</f>
        <v>44053</v>
      </c>
      <c r="B35" s="928">
        <f>②海外研修日程案!B37</f>
        <v>0</v>
      </c>
      <c r="C35" s="670"/>
      <c r="D35" s="670"/>
      <c r="E35" s="929"/>
      <c r="F35" s="77" t="str">
        <f>②海外研修日程案!F37</f>
        <v>●●講師</v>
      </c>
      <c r="G35" s="78" t="str">
        <f>②海外研修日程案!G37</f>
        <v>▲▲通訳</v>
      </c>
      <c r="H35" s="670">
        <f>②海外研修日程案!H37</f>
        <v>0</v>
      </c>
      <c r="I35" s="670"/>
      <c r="J35" s="670"/>
      <c r="K35" s="670"/>
      <c r="L35" s="77" t="str">
        <f>②海外研修日程案!L37</f>
        <v>●●講師</v>
      </c>
      <c r="M35" s="87" t="str">
        <f>②海外研修日程案!M37</f>
        <v>▲▲通訳</v>
      </c>
    </row>
    <row r="36" spans="1:13" ht="17.25" customHeight="1">
      <c r="A36" s="93">
        <f>A35</f>
        <v>44053</v>
      </c>
      <c r="B36" s="930"/>
      <c r="C36" s="668"/>
      <c r="D36" s="668"/>
      <c r="E36" s="906"/>
      <c r="F36" s="79">
        <f>②海外研修日程案!F38</f>
        <v>3</v>
      </c>
      <c r="G36" s="80">
        <f>②海外研修日程案!G38</f>
        <v>3</v>
      </c>
      <c r="H36" s="668"/>
      <c r="I36" s="668"/>
      <c r="J36" s="668"/>
      <c r="K36" s="668"/>
      <c r="L36" s="79">
        <f>②海外研修日程案!L38</f>
        <v>3</v>
      </c>
      <c r="M36" s="88">
        <f>②海外研修日程案!M38</f>
        <v>3</v>
      </c>
    </row>
    <row r="37" spans="1:13" ht="17.25" customHeight="1">
      <c r="A37" s="94"/>
      <c r="B37" s="930"/>
      <c r="C37" s="668"/>
      <c r="D37" s="668"/>
      <c r="E37" s="906"/>
      <c r="F37" s="77">
        <f>②海外研修日程案!F39</f>
        <v>0</v>
      </c>
      <c r="G37" s="78">
        <f>②海外研修日程案!G39</f>
        <v>0</v>
      </c>
      <c r="H37" s="668"/>
      <c r="I37" s="668"/>
      <c r="J37" s="668"/>
      <c r="K37" s="668"/>
      <c r="L37" s="77">
        <f>②海外研修日程案!L39</f>
        <v>0</v>
      </c>
      <c r="M37" s="87">
        <f>②海外研修日程案!M39</f>
        <v>0</v>
      </c>
    </row>
    <row r="38" spans="1:13" ht="17.25" customHeight="1">
      <c r="A38" s="95"/>
      <c r="B38" s="931"/>
      <c r="C38" s="669"/>
      <c r="D38" s="669"/>
      <c r="E38" s="761"/>
      <c r="F38" s="83">
        <f>②海外研修日程案!F40</f>
        <v>0</v>
      </c>
      <c r="G38" s="84">
        <f>②海外研修日程案!G40</f>
        <v>0</v>
      </c>
      <c r="H38" s="669"/>
      <c r="I38" s="669"/>
      <c r="J38" s="669"/>
      <c r="K38" s="669"/>
      <c r="L38" s="83">
        <f>②海外研修日程案!L40</f>
        <v>0</v>
      </c>
      <c r="M38" s="90">
        <f>②海外研修日程案!M40</f>
        <v>0</v>
      </c>
    </row>
    <row r="39" spans="1:13" ht="17.25" customHeight="1">
      <c r="A39" s="96">
        <f>A35+1</f>
        <v>44054</v>
      </c>
      <c r="B39" s="928">
        <f>②海外研修日程案!B41</f>
        <v>0</v>
      </c>
      <c r="C39" s="670"/>
      <c r="D39" s="670"/>
      <c r="E39" s="929"/>
      <c r="F39" s="77" t="str">
        <f>②海外研修日程案!F41</f>
        <v>●●講師</v>
      </c>
      <c r="G39" s="78" t="str">
        <f>②海外研修日程案!G41</f>
        <v>▲▲通訳</v>
      </c>
      <c r="H39" s="670">
        <f>②海外研修日程案!H41</f>
        <v>0</v>
      </c>
      <c r="I39" s="670"/>
      <c r="J39" s="670"/>
      <c r="K39" s="670"/>
      <c r="L39" s="77" t="str">
        <f>②海外研修日程案!L41</f>
        <v>●●講師</v>
      </c>
      <c r="M39" s="87" t="str">
        <f>②海外研修日程案!M41</f>
        <v>▲▲通訳</v>
      </c>
    </row>
    <row r="40" spans="1:13" ht="17.25" customHeight="1">
      <c r="A40" s="93">
        <f>A39</f>
        <v>44054</v>
      </c>
      <c r="B40" s="930"/>
      <c r="C40" s="668"/>
      <c r="D40" s="668"/>
      <c r="E40" s="906"/>
      <c r="F40" s="79">
        <f>②海外研修日程案!F42</f>
        <v>3</v>
      </c>
      <c r="G40" s="80">
        <f>②海外研修日程案!G42</f>
        <v>3</v>
      </c>
      <c r="H40" s="668"/>
      <c r="I40" s="668"/>
      <c r="J40" s="668"/>
      <c r="K40" s="668"/>
      <c r="L40" s="79">
        <f>②海外研修日程案!L42</f>
        <v>3</v>
      </c>
      <c r="M40" s="88">
        <f>②海外研修日程案!M42</f>
        <v>3</v>
      </c>
    </row>
    <row r="41" spans="1:13" ht="17.25" customHeight="1">
      <c r="A41" s="94"/>
      <c r="B41" s="930"/>
      <c r="C41" s="668"/>
      <c r="D41" s="668"/>
      <c r="E41" s="906"/>
      <c r="F41" s="77">
        <f>②海外研修日程案!F43</f>
        <v>0</v>
      </c>
      <c r="G41" s="78">
        <f>②海外研修日程案!G43</f>
        <v>0</v>
      </c>
      <c r="H41" s="668"/>
      <c r="I41" s="668"/>
      <c r="J41" s="668"/>
      <c r="K41" s="668"/>
      <c r="L41" s="77">
        <f>②海外研修日程案!L43</f>
        <v>0</v>
      </c>
      <c r="M41" s="87">
        <f>②海外研修日程案!M43</f>
        <v>0</v>
      </c>
    </row>
    <row r="42" spans="1:13" ht="17.25" customHeight="1">
      <c r="A42" s="95"/>
      <c r="B42" s="931"/>
      <c r="C42" s="669"/>
      <c r="D42" s="669"/>
      <c r="E42" s="761"/>
      <c r="F42" s="83">
        <f>②海外研修日程案!F44</f>
        <v>0</v>
      </c>
      <c r="G42" s="84">
        <f>②海外研修日程案!G44</f>
        <v>0</v>
      </c>
      <c r="H42" s="669"/>
      <c r="I42" s="669"/>
      <c r="J42" s="669"/>
      <c r="K42" s="669"/>
      <c r="L42" s="83">
        <f>②海外研修日程案!L44</f>
        <v>0</v>
      </c>
      <c r="M42" s="90">
        <f>②海外研修日程案!M44</f>
        <v>0</v>
      </c>
    </row>
    <row r="43" spans="1:13" ht="17.25" customHeight="1">
      <c r="A43" s="96">
        <f>A39+1</f>
        <v>44055</v>
      </c>
      <c r="B43" s="928">
        <f>②海外研修日程案!B45</f>
        <v>0</v>
      </c>
      <c r="C43" s="670"/>
      <c r="D43" s="670"/>
      <c r="E43" s="929"/>
      <c r="F43" s="77" t="str">
        <f>②海外研修日程案!F45</f>
        <v>●●講師</v>
      </c>
      <c r="G43" s="78" t="str">
        <f>②海外研修日程案!G45</f>
        <v>▲▲通訳</v>
      </c>
      <c r="H43" s="670" t="str">
        <f>②海外研修日程案!H45</f>
        <v>（例）
【講義】
【演習】
閉講式</v>
      </c>
      <c r="I43" s="670"/>
      <c r="J43" s="670"/>
      <c r="K43" s="670"/>
      <c r="L43" s="77" t="str">
        <f>②海外研修日程案!L45</f>
        <v>●●講師</v>
      </c>
      <c r="M43" s="87" t="str">
        <f>②海外研修日程案!M45</f>
        <v>▲▲通訳</v>
      </c>
    </row>
    <row r="44" spans="1:13" ht="17.25" customHeight="1">
      <c r="A44" s="93">
        <f>A43</f>
        <v>44055</v>
      </c>
      <c r="B44" s="930"/>
      <c r="C44" s="668"/>
      <c r="D44" s="668"/>
      <c r="E44" s="906"/>
      <c r="F44" s="79">
        <f>②海外研修日程案!F46</f>
        <v>3</v>
      </c>
      <c r="G44" s="80">
        <f>②海外研修日程案!G46</f>
        <v>3</v>
      </c>
      <c r="H44" s="668"/>
      <c r="I44" s="668"/>
      <c r="J44" s="668"/>
      <c r="K44" s="668"/>
      <c r="L44" s="79">
        <f>②海外研修日程案!L46</f>
        <v>3</v>
      </c>
      <c r="M44" s="88">
        <f>②海外研修日程案!M46</f>
        <v>3</v>
      </c>
    </row>
    <row r="45" spans="1:13" ht="17.25" customHeight="1">
      <c r="A45" s="94"/>
      <c r="B45" s="930"/>
      <c r="C45" s="668"/>
      <c r="D45" s="668"/>
      <c r="E45" s="906"/>
      <c r="F45" s="77">
        <f>②海外研修日程案!F47</f>
        <v>0</v>
      </c>
      <c r="G45" s="78">
        <f>②海外研修日程案!G47</f>
        <v>0</v>
      </c>
      <c r="H45" s="668"/>
      <c r="I45" s="668"/>
      <c r="J45" s="668"/>
      <c r="K45" s="668"/>
      <c r="L45" s="77">
        <f>②海外研修日程案!L47</f>
        <v>0</v>
      </c>
      <c r="M45" s="87">
        <f>②海外研修日程案!M47</f>
        <v>0</v>
      </c>
    </row>
    <row r="46" spans="1:13" ht="17.25" customHeight="1" thickBot="1">
      <c r="A46" s="97"/>
      <c r="B46" s="936"/>
      <c r="C46" s="671"/>
      <c r="D46" s="671"/>
      <c r="E46" s="937"/>
      <c r="F46" s="85">
        <f>②海外研修日程案!F48</f>
        <v>0</v>
      </c>
      <c r="G46" s="86">
        <f>②海外研修日程案!G48</f>
        <v>0</v>
      </c>
      <c r="H46" s="671"/>
      <c r="I46" s="671"/>
      <c r="J46" s="671"/>
      <c r="K46" s="671"/>
      <c r="L46" s="85">
        <f>②海外研修日程案!L48</f>
        <v>0</v>
      </c>
      <c r="M46" s="91">
        <f>②海外研修日程案!M48</f>
        <v>0</v>
      </c>
    </row>
    <row r="47" spans="1:13" ht="17.25" customHeight="1">
      <c r="L47" s="240"/>
      <c r="M47" s="240"/>
    </row>
    <row r="48" spans="1:13" ht="17.25" customHeight="1">
      <c r="A48" s="672" t="s">
        <v>168</v>
      </c>
      <c r="B48" s="672"/>
      <c r="C48" s="858">
        <f>②海外研修日程案!C50</f>
        <v>0</v>
      </c>
      <c r="D48" s="858"/>
      <c r="E48" s="858"/>
      <c r="F48" s="858"/>
      <c r="G48" s="672" t="s">
        <v>169</v>
      </c>
      <c r="H48" s="672"/>
      <c r="I48" s="273" t="s">
        <v>170</v>
      </c>
      <c r="J48" s="259">
        <f>②海外研修日程案!J50</f>
        <v>0</v>
      </c>
      <c r="K48" s="277" t="s">
        <v>175</v>
      </c>
    </row>
    <row r="49" spans="1:13" ht="17.25" customHeight="1">
      <c r="A49" s="672" t="s">
        <v>132</v>
      </c>
      <c r="B49" s="672"/>
      <c r="C49" s="629" t="str">
        <f>②海外研修日程案!C51</f>
        <v>英語</v>
      </c>
      <c r="D49" s="629"/>
      <c r="E49" s="629"/>
      <c r="F49" s="629"/>
      <c r="I49" s="273" t="s">
        <v>171</v>
      </c>
      <c r="J49" s="260">
        <f>②海外研修日程案!J51</f>
        <v>0</v>
      </c>
      <c r="K49" s="277" t="s">
        <v>175</v>
      </c>
    </row>
    <row r="50" spans="1:13" ht="17.25" customHeight="1">
      <c r="A50" s="672" t="s">
        <v>133</v>
      </c>
      <c r="B50" s="672"/>
      <c r="C50" s="629" t="str">
        <f>②海外研修日程案!C52</f>
        <v>インドネシア語</v>
      </c>
      <c r="D50" s="629"/>
      <c r="E50" s="629"/>
      <c r="F50" s="629"/>
      <c r="I50" s="273" t="s">
        <v>172</v>
      </c>
      <c r="J50" s="260">
        <f>②海外研修日程案!J52</f>
        <v>0</v>
      </c>
      <c r="K50" s="277" t="s">
        <v>175</v>
      </c>
    </row>
    <row r="51" spans="1:13" ht="17.25" customHeight="1">
      <c r="I51" s="273" t="s">
        <v>173</v>
      </c>
      <c r="J51" s="260">
        <f>②海外研修日程案!J53</f>
        <v>0</v>
      </c>
      <c r="K51" s="277" t="s">
        <v>175</v>
      </c>
    </row>
    <row r="52" spans="1:13" ht="17.25" customHeight="1">
      <c r="I52" s="273" t="s">
        <v>174</v>
      </c>
      <c r="J52" s="261">
        <f>SUM(J48:J51)</f>
        <v>0</v>
      </c>
      <c r="K52" s="277" t="s">
        <v>175</v>
      </c>
    </row>
    <row r="53" spans="1:13" ht="17.25" customHeight="1">
      <c r="A53" s="377"/>
      <c r="B53" s="377"/>
      <c r="C53" s="377"/>
      <c r="D53" s="377"/>
      <c r="E53" s="377"/>
      <c r="F53" s="377"/>
      <c r="G53" s="377"/>
      <c r="H53" s="377"/>
      <c r="I53" s="275"/>
      <c r="J53" s="386"/>
      <c r="K53" s="377"/>
      <c r="L53" s="377"/>
      <c r="M53" s="377"/>
    </row>
    <row r="54" spans="1:13" ht="17.25" customHeight="1">
      <c r="A54" s="469"/>
      <c r="B54" s="377" t="s">
        <v>589</v>
      </c>
      <c r="C54" s="377"/>
      <c r="D54" s="377"/>
      <c r="E54" s="377"/>
      <c r="F54" s="377"/>
      <c r="G54" s="377"/>
      <c r="H54" s="377"/>
      <c r="I54" s="377"/>
      <c r="J54" s="275"/>
      <c r="K54" s="386"/>
      <c r="L54" s="377"/>
      <c r="M54" s="377"/>
    </row>
    <row r="55" spans="1:13" ht="17.25" customHeight="1">
      <c r="A55" s="469"/>
      <c r="B55" s="546" t="s">
        <v>590</v>
      </c>
      <c r="C55" s="689"/>
      <c r="D55" s="547"/>
      <c r="E55" s="546" t="s">
        <v>591</v>
      </c>
      <c r="F55" s="547"/>
      <c r="G55" s="640" t="s">
        <v>592</v>
      </c>
      <c r="H55" s="546" t="s">
        <v>593</v>
      </c>
      <c r="I55" s="547"/>
      <c r="J55" s="271" t="s">
        <v>163</v>
      </c>
      <c r="K55" s="932" t="s">
        <v>594</v>
      </c>
      <c r="L55" s="933"/>
      <c r="M55" s="377"/>
    </row>
    <row r="56" spans="1:13" ht="17.25" customHeight="1">
      <c r="A56" s="469"/>
      <c r="B56" s="550"/>
      <c r="C56" s="627"/>
      <c r="D56" s="551"/>
      <c r="E56" s="550"/>
      <c r="F56" s="551"/>
      <c r="G56" s="542"/>
      <c r="H56" s="550"/>
      <c r="I56" s="551"/>
      <c r="J56" s="276" t="s">
        <v>602</v>
      </c>
      <c r="K56" s="934"/>
      <c r="L56" s="935"/>
      <c r="M56" s="377"/>
    </row>
    <row r="57" spans="1:13" ht="17.25" customHeight="1">
      <c r="A57" s="377"/>
      <c r="B57" s="941"/>
      <c r="C57" s="943"/>
      <c r="D57" s="942"/>
      <c r="E57" s="941"/>
      <c r="F57" s="942"/>
      <c r="G57" s="471"/>
      <c r="H57" s="939"/>
      <c r="I57" s="940"/>
      <c r="J57" s="389"/>
      <c r="K57" s="938">
        <f>H57*J57</f>
        <v>0</v>
      </c>
      <c r="L57" s="938"/>
      <c r="M57" s="377"/>
    </row>
    <row r="58" spans="1:13" ht="17.25" customHeight="1">
      <c r="A58" s="377"/>
      <c r="B58" s="941"/>
      <c r="C58" s="943"/>
      <c r="D58" s="942"/>
      <c r="E58" s="941"/>
      <c r="F58" s="942"/>
      <c r="G58" s="471"/>
      <c r="H58" s="939"/>
      <c r="I58" s="940"/>
      <c r="J58" s="389"/>
      <c r="K58" s="938">
        <f>H58*J58</f>
        <v>0</v>
      </c>
      <c r="L58" s="938"/>
      <c r="M58" s="377"/>
    </row>
    <row r="59" spans="1:13" ht="17.25" customHeight="1">
      <c r="A59" s="377"/>
      <c r="B59" s="377"/>
      <c r="C59" s="377"/>
      <c r="D59" s="377"/>
      <c r="E59" s="377"/>
      <c r="F59" s="377"/>
      <c r="G59" s="377"/>
      <c r="H59" s="377"/>
      <c r="I59" s="465"/>
      <c r="J59" s="387" t="s">
        <v>174</v>
      </c>
      <c r="K59" s="938">
        <f>SUM(K57:L58)</f>
        <v>0</v>
      </c>
      <c r="L59" s="938"/>
      <c r="M59" s="377"/>
    </row>
    <row r="60" spans="1:13" ht="17.25" customHeight="1">
      <c r="A60" s="377"/>
      <c r="B60" s="377" t="s">
        <v>595</v>
      </c>
      <c r="C60" s="377"/>
      <c r="D60" s="377"/>
      <c r="E60" s="377"/>
      <c r="F60" s="377"/>
      <c r="G60" s="377"/>
      <c r="H60" s="377"/>
      <c r="I60" s="465"/>
      <c r="J60" s="386"/>
      <c r="K60" s="377"/>
      <c r="L60" s="377"/>
      <c r="M60" s="377"/>
    </row>
    <row r="61" spans="1:13" ht="17.25" customHeight="1">
      <c r="A61" s="377"/>
      <c r="B61" s="600" t="s">
        <v>596</v>
      </c>
      <c r="C61" s="944"/>
      <c r="D61" s="601"/>
      <c r="E61" s="600" t="s">
        <v>597</v>
      </c>
      <c r="F61" s="601"/>
      <c r="G61" s="461" t="s">
        <v>592</v>
      </c>
      <c r="H61" s="600" t="s">
        <v>593</v>
      </c>
      <c r="I61" s="601"/>
      <c r="J61" s="388" t="s">
        <v>598</v>
      </c>
      <c r="K61" s="623" t="s">
        <v>599</v>
      </c>
      <c r="L61" s="623"/>
      <c r="M61" s="377"/>
    </row>
    <row r="62" spans="1:13" ht="17.25" customHeight="1">
      <c r="A62" s="377"/>
      <c r="B62" s="941"/>
      <c r="C62" s="943"/>
      <c r="D62" s="942"/>
      <c r="E62" s="941"/>
      <c r="F62" s="942"/>
      <c r="G62" s="471"/>
      <c r="H62" s="939"/>
      <c r="I62" s="940"/>
      <c r="J62" s="389"/>
      <c r="K62" s="938">
        <f>H62*J62</f>
        <v>0</v>
      </c>
      <c r="L62" s="938"/>
      <c r="M62" s="377"/>
    </row>
    <row r="63" spans="1:13" ht="17.25" customHeight="1">
      <c r="A63" s="377"/>
      <c r="B63" s="941"/>
      <c r="C63" s="943"/>
      <c r="D63" s="942"/>
      <c r="E63" s="941"/>
      <c r="F63" s="942"/>
      <c r="G63" s="471"/>
      <c r="H63" s="939"/>
      <c r="I63" s="940"/>
      <c r="J63" s="389"/>
      <c r="K63" s="938">
        <f>H63*J63</f>
        <v>0</v>
      </c>
      <c r="L63" s="938"/>
      <c r="M63" s="377"/>
    </row>
    <row r="64" spans="1:13" ht="17.25" customHeight="1">
      <c r="A64" s="377"/>
      <c r="B64" s="377"/>
      <c r="C64" s="377"/>
      <c r="D64" s="377"/>
      <c r="E64" s="377"/>
      <c r="F64" s="377"/>
      <c r="G64" s="377"/>
      <c r="H64" s="377"/>
      <c r="I64" s="465"/>
      <c r="J64" s="387" t="s">
        <v>174</v>
      </c>
      <c r="K64" s="938">
        <f>SUM(K62:L63)</f>
        <v>0</v>
      </c>
      <c r="L64" s="938"/>
      <c r="M64" s="377"/>
    </row>
    <row r="65" spans="1:13" ht="17.25" customHeight="1">
      <c r="A65" s="377"/>
      <c r="B65" s="377" t="s">
        <v>601</v>
      </c>
      <c r="C65" s="377"/>
      <c r="D65" s="377"/>
      <c r="E65" s="377"/>
      <c r="F65" s="377"/>
      <c r="G65" s="377"/>
      <c r="H65" s="377"/>
      <c r="I65" s="465"/>
      <c r="J65" s="386"/>
      <c r="K65" s="377"/>
      <c r="L65" s="377"/>
      <c r="M65" s="377"/>
    </row>
    <row r="66" spans="1:13" ht="17.25" customHeight="1">
      <c r="A66" s="377"/>
      <c r="B66" s="600" t="s">
        <v>596</v>
      </c>
      <c r="C66" s="944"/>
      <c r="D66" s="601"/>
      <c r="E66" s="600" t="s">
        <v>597</v>
      </c>
      <c r="F66" s="601"/>
      <c r="G66" s="461" t="s">
        <v>592</v>
      </c>
      <c r="H66" s="600" t="s">
        <v>593</v>
      </c>
      <c r="I66" s="601"/>
      <c r="J66" s="388" t="s">
        <v>598</v>
      </c>
      <c r="K66" s="623" t="s">
        <v>600</v>
      </c>
      <c r="L66" s="623"/>
      <c r="M66" s="377"/>
    </row>
    <row r="67" spans="1:13" ht="17.25" customHeight="1">
      <c r="A67" s="377"/>
      <c r="B67" s="941"/>
      <c r="C67" s="943"/>
      <c r="D67" s="942"/>
      <c r="E67" s="941"/>
      <c r="F67" s="942"/>
      <c r="G67" s="471"/>
      <c r="H67" s="939"/>
      <c r="I67" s="940"/>
      <c r="J67" s="389"/>
      <c r="K67" s="938">
        <f>H67*J67</f>
        <v>0</v>
      </c>
      <c r="L67" s="938"/>
      <c r="M67" s="377"/>
    </row>
    <row r="68" spans="1:13" ht="17.25" customHeight="1">
      <c r="A68" s="377"/>
      <c r="B68" s="941"/>
      <c r="C68" s="943"/>
      <c r="D68" s="942"/>
      <c r="E68" s="941"/>
      <c r="F68" s="942"/>
      <c r="G68" s="471"/>
      <c r="H68" s="939"/>
      <c r="I68" s="940"/>
      <c r="J68" s="389"/>
      <c r="K68" s="938">
        <f>H68*J68</f>
        <v>0</v>
      </c>
      <c r="L68" s="938"/>
      <c r="M68" s="377"/>
    </row>
    <row r="69" spans="1:13" ht="17.25" customHeight="1">
      <c r="A69" s="377"/>
      <c r="B69" s="377"/>
      <c r="C69" s="377"/>
      <c r="D69" s="377"/>
      <c r="E69" s="377"/>
      <c r="F69" s="377"/>
      <c r="G69" s="377"/>
      <c r="H69" s="377"/>
      <c r="I69" s="275"/>
      <c r="J69" s="387" t="s">
        <v>174</v>
      </c>
      <c r="K69" s="938">
        <f>SUM(K67:L68)</f>
        <v>0</v>
      </c>
      <c r="L69" s="938"/>
      <c r="M69" s="377"/>
    </row>
    <row r="70" spans="1:13" ht="17.25" customHeight="1">
      <c r="A70" s="377"/>
      <c r="B70" s="377"/>
      <c r="C70" s="377"/>
      <c r="D70" s="377"/>
      <c r="E70" s="377"/>
      <c r="F70" s="377"/>
      <c r="G70" s="377"/>
      <c r="H70" s="377"/>
      <c r="I70" s="377"/>
      <c r="J70" s="377"/>
      <c r="K70" s="377"/>
      <c r="L70" s="377"/>
      <c r="M70" s="377"/>
    </row>
    <row r="71" spans="1:13" ht="17.25" customHeight="1">
      <c r="A71" s="277" t="s">
        <v>176</v>
      </c>
    </row>
    <row r="72" spans="1:13" ht="17.25" customHeight="1">
      <c r="A72" s="277" t="s">
        <v>684</v>
      </c>
    </row>
    <row r="73" spans="1:13" ht="17.25" customHeight="1">
      <c r="A73" s="277" t="s">
        <v>177</v>
      </c>
    </row>
    <row r="74" spans="1:13" ht="17.25" customHeight="1">
      <c r="A74" s="277" t="s">
        <v>179</v>
      </c>
    </row>
    <row r="75" spans="1:13" ht="17.25" customHeight="1">
      <c r="A75" s="277" t="s">
        <v>178</v>
      </c>
    </row>
  </sheetData>
  <mergeCells count="73">
    <mergeCell ref="H68:I68"/>
    <mergeCell ref="E68:F68"/>
    <mergeCell ref="B68:D68"/>
    <mergeCell ref="H66:I66"/>
    <mergeCell ref="E66:F66"/>
    <mergeCell ref="B66:D66"/>
    <mergeCell ref="H63:I63"/>
    <mergeCell ref="E63:F63"/>
    <mergeCell ref="B63:D63"/>
    <mergeCell ref="H67:I67"/>
    <mergeCell ref="E67:F67"/>
    <mergeCell ref="B67:D67"/>
    <mergeCell ref="H61:I61"/>
    <mergeCell ref="E61:F61"/>
    <mergeCell ref="B61:D61"/>
    <mergeCell ref="H62:I62"/>
    <mergeCell ref="E62:F62"/>
    <mergeCell ref="B62:D62"/>
    <mergeCell ref="H57:I57"/>
    <mergeCell ref="E57:F57"/>
    <mergeCell ref="B57:D57"/>
    <mergeCell ref="G55:G56"/>
    <mergeCell ref="H58:I58"/>
    <mergeCell ref="E58:F58"/>
    <mergeCell ref="B58:D58"/>
    <mergeCell ref="H55:I56"/>
    <mergeCell ref="E55:F56"/>
    <mergeCell ref="B55:D56"/>
    <mergeCell ref="K68:L68"/>
    <mergeCell ref="K69:L69"/>
    <mergeCell ref="K66:L66"/>
    <mergeCell ref="K63:L63"/>
    <mergeCell ref="K64:L64"/>
    <mergeCell ref="K67:L67"/>
    <mergeCell ref="K61:L61"/>
    <mergeCell ref="K62:L62"/>
    <mergeCell ref="K58:L58"/>
    <mergeCell ref="K59:L59"/>
    <mergeCell ref="K57:L57"/>
    <mergeCell ref="K55:L56"/>
    <mergeCell ref="A50:B50"/>
    <mergeCell ref="C50:F50"/>
    <mergeCell ref="B43:E46"/>
    <mergeCell ref="H43:K46"/>
    <mergeCell ref="A48:B48"/>
    <mergeCell ref="C48:F48"/>
    <mergeCell ref="G48:H48"/>
    <mergeCell ref="A49:B49"/>
    <mergeCell ref="C49:F49"/>
    <mergeCell ref="B31:E34"/>
    <mergeCell ref="H31:K34"/>
    <mergeCell ref="B35:E38"/>
    <mergeCell ref="H35:K38"/>
    <mergeCell ref="B39:E42"/>
    <mergeCell ref="H39:K42"/>
    <mergeCell ref="B19:E22"/>
    <mergeCell ref="H19:K22"/>
    <mergeCell ref="B23:E26"/>
    <mergeCell ref="H23:K26"/>
    <mergeCell ref="B27:E30"/>
    <mergeCell ref="H27:K30"/>
    <mergeCell ref="B7:E10"/>
    <mergeCell ref="H7:K10"/>
    <mergeCell ref="B11:E14"/>
    <mergeCell ref="H11:K14"/>
    <mergeCell ref="B15:E18"/>
    <mergeCell ref="H15:K18"/>
    <mergeCell ref="A2:M2"/>
    <mergeCell ref="A4:A6"/>
    <mergeCell ref="B4:E4"/>
    <mergeCell ref="H4:K4"/>
    <mergeCell ref="B5:E6"/>
    <mergeCell ref="H5:K6"/>
  </mergeCells>
  <phoneticPr fontId="1"/>
  <printOptions horizontalCentered="1"/>
  <pageMargins left="0.51181102362204722" right="0.51181102362204722" top="0.74803149606299213" bottom="0.55118110236220474" header="0.31496062992125984" footer="0.31496062992125984"/>
  <pageSetup paperSize="9" scale="74" orientation="portrait" blackAndWhite="1" r:id="rId1"/>
  <rowBreaks count="1" manualBreakCount="1">
    <brk id="53"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O112"/>
  <sheetViews>
    <sheetView showGridLines="0" view="pageBreakPreview" zoomScaleNormal="100" zoomScaleSheetLayoutView="100" workbookViewId="0">
      <selection sqref="A1:K1"/>
    </sheetView>
  </sheetViews>
  <sheetFormatPr defaultRowHeight="17.25" customHeight="1"/>
  <cols>
    <col min="1" max="1" width="4.5" style="277" bestFit="1" customWidth="1"/>
    <col min="2" max="2" width="6.125" style="277" bestFit="1" customWidth="1"/>
    <col min="3" max="3" width="6.75" style="277" customWidth="1"/>
    <col min="4" max="4" width="3.125" style="277" bestFit="1" customWidth="1"/>
    <col min="5" max="5" width="3.125" style="277" customWidth="1"/>
    <col min="6" max="6" width="16.25" style="277" customWidth="1"/>
    <col min="7" max="7" width="3.125" style="277" bestFit="1" customWidth="1"/>
    <col min="8" max="8" width="18.75" style="277" bestFit="1" customWidth="1"/>
    <col min="9" max="9" width="3.125" style="277" bestFit="1" customWidth="1"/>
    <col min="10" max="10" width="13.125" style="277" customWidth="1"/>
    <col min="11" max="11" width="8.75" style="277" customWidth="1"/>
    <col min="12" max="12" width="7.5" style="277" customWidth="1"/>
    <col min="13" max="13" width="3.125" style="277" customWidth="1"/>
    <col min="14" max="14" width="14.625" style="277" customWidth="1"/>
    <col min="15" max="15" width="9.875" style="277" customWidth="1"/>
    <col min="16" max="16384" width="9" style="277"/>
  </cols>
  <sheetData>
    <row r="1" spans="1:15" ht="17.25" customHeight="1">
      <c r="A1" s="622" t="s">
        <v>603</v>
      </c>
      <c r="B1" s="622"/>
      <c r="C1" s="622"/>
      <c r="D1" s="622"/>
      <c r="E1" s="622"/>
      <c r="F1" s="622"/>
      <c r="G1" s="622"/>
      <c r="H1" s="622"/>
      <c r="I1" s="622"/>
      <c r="J1" s="622"/>
      <c r="K1" s="622"/>
      <c r="L1" s="622"/>
      <c r="M1" s="622"/>
      <c r="N1" s="622"/>
      <c r="O1" s="622"/>
    </row>
    <row r="2" spans="1:15" ht="17.25" customHeight="1" thickBot="1"/>
    <row r="3" spans="1:15" ht="17.25" customHeight="1">
      <c r="A3" s="998" t="s">
        <v>604</v>
      </c>
      <c r="B3" s="996"/>
      <c r="C3" s="996"/>
      <c r="D3" s="983" t="str">
        <f>ご使用方法・データ入力!D12</f>
        <v>株式会社AOTS</v>
      </c>
      <c r="E3" s="983"/>
      <c r="F3" s="983"/>
      <c r="G3" s="983"/>
      <c r="H3" s="983"/>
      <c r="I3" s="983"/>
      <c r="J3" s="983"/>
      <c r="K3" s="983"/>
      <c r="L3" s="983"/>
      <c r="M3" s="983"/>
      <c r="N3" s="983"/>
      <c r="O3" s="984"/>
    </row>
    <row r="4" spans="1:15" ht="17.25" customHeight="1">
      <c r="A4" s="999" t="s">
        <v>56</v>
      </c>
      <c r="B4" s="623"/>
      <c r="C4" s="623"/>
      <c r="D4" s="985" t="str">
        <f>ご使用方法・データ入力!D26</f>
        <v>現場リーダーのための5Sの基本と生産管理研修</v>
      </c>
      <c r="E4" s="985"/>
      <c r="F4" s="985"/>
      <c r="G4" s="985"/>
      <c r="H4" s="985"/>
      <c r="I4" s="985"/>
      <c r="J4" s="985"/>
      <c r="K4" s="985"/>
      <c r="L4" s="985"/>
      <c r="M4" s="985"/>
      <c r="N4" s="985"/>
      <c r="O4" s="986"/>
    </row>
    <row r="5" spans="1:15" ht="17.25" customHeight="1">
      <c r="A5" s="1000" t="s">
        <v>42</v>
      </c>
      <c r="B5" s="987"/>
      <c r="C5" s="987"/>
      <c r="D5" s="987" t="s">
        <v>716</v>
      </c>
      <c r="E5" s="987"/>
      <c r="F5" s="987"/>
      <c r="G5" s="987" t="s">
        <v>717</v>
      </c>
      <c r="H5" s="987"/>
      <c r="I5" s="987" t="s">
        <v>718</v>
      </c>
      <c r="J5" s="987"/>
      <c r="K5" s="987" t="s">
        <v>719</v>
      </c>
      <c r="L5" s="987"/>
      <c r="M5" s="987" t="s">
        <v>720</v>
      </c>
      <c r="N5" s="987"/>
      <c r="O5" s="405" t="s">
        <v>721</v>
      </c>
    </row>
    <row r="6" spans="1:15" ht="17.25" customHeight="1" thickBot="1">
      <c r="A6" s="1001" t="str">
        <f>ご使用方法・データ入力!D9</f>
        <v>通常型</v>
      </c>
      <c r="B6" s="988"/>
      <c r="C6" s="988"/>
      <c r="D6" s="988" t="str">
        <f>ご使用方法・データ入力!D30</f>
        <v>インドネシア</v>
      </c>
      <c r="E6" s="988"/>
      <c r="F6" s="988"/>
      <c r="G6" s="988" t="str">
        <f>ご使用方法・データ入力!D32</f>
        <v>ジャカルタ</v>
      </c>
      <c r="H6" s="988"/>
      <c r="I6" s="1003">
        <f>'②海外研修実施結果（報告書）'!B13</f>
        <v>44046</v>
      </c>
      <c r="J6" s="1003"/>
      <c r="K6" s="1003">
        <f>'②海外研修実施結果（報告書）'!H13</f>
        <v>44055</v>
      </c>
      <c r="L6" s="1003"/>
      <c r="M6" s="989">
        <f>'②海外研修実施結果（報告書）'!M13</f>
        <v>8</v>
      </c>
      <c r="N6" s="989"/>
      <c r="O6" s="406">
        <f>'②海外研修実施結果（報告書）'!B15</f>
        <v>20</v>
      </c>
    </row>
    <row r="7" spans="1:15" ht="17.25" customHeight="1" thickBot="1"/>
    <row r="8" spans="1:15" ht="17.25" customHeight="1">
      <c r="A8" s="1004" t="s">
        <v>702</v>
      </c>
      <c r="B8" s="1005"/>
      <c r="C8" s="1005"/>
      <c r="D8" s="1005"/>
      <c r="E8" s="1005"/>
      <c r="F8" s="1005"/>
      <c r="G8" s="1005"/>
      <c r="H8" s="1005"/>
      <c r="I8" s="1005"/>
      <c r="J8" s="1005"/>
      <c r="K8" s="1005"/>
      <c r="L8" s="1005"/>
      <c r="M8" s="1005"/>
      <c r="N8" s="1005"/>
      <c r="O8" s="407" t="s">
        <v>759</v>
      </c>
    </row>
    <row r="9" spans="1:15" ht="17.25" customHeight="1">
      <c r="A9" s="992" t="s">
        <v>722</v>
      </c>
      <c r="B9" s="993"/>
      <c r="C9" s="993"/>
      <c r="D9" s="396" t="s">
        <v>21</v>
      </c>
      <c r="E9" s="910" t="s">
        <v>725</v>
      </c>
      <c r="F9" s="910"/>
      <c r="G9" s="397" t="s">
        <v>28</v>
      </c>
      <c r="H9" s="375" t="s">
        <v>731</v>
      </c>
      <c r="I9" s="375"/>
      <c r="J9" s="375"/>
      <c r="K9" s="375"/>
      <c r="L9" s="375"/>
      <c r="M9" s="375"/>
      <c r="N9" s="141"/>
      <c r="O9" s="970"/>
    </row>
    <row r="10" spans="1:15" ht="17.25" customHeight="1">
      <c r="A10" s="992"/>
      <c r="B10" s="993"/>
      <c r="C10" s="993"/>
      <c r="D10" s="400" t="s">
        <v>723</v>
      </c>
      <c r="E10" s="713" t="s">
        <v>726</v>
      </c>
      <c r="F10" s="713"/>
      <c r="G10" s="401" t="s">
        <v>729</v>
      </c>
      <c r="H10" s="368" t="s">
        <v>732</v>
      </c>
      <c r="I10" s="368"/>
      <c r="J10" s="368"/>
      <c r="K10" s="368"/>
      <c r="L10" s="368"/>
      <c r="M10" s="368"/>
      <c r="N10" s="369"/>
      <c r="O10" s="974"/>
    </row>
    <row r="11" spans="1:15" ht="17.25" customHeight="1">
      <c r="A11" s="999" t="s">
        <v>605</v>
      </c>
      <c r="B11" s="623"/>
      <c r="C11" s="623"/>
      <c r="D11" s="398" t="s">
        <v>21</v>
      </c>
      <c r="E11" s="648" t="s">
        <v>727</v>
      </c>
      <c r="F11" s="648"/>
      <c r="G11" s="399" t="s">
        <v>28</v>
      </c>
      <c r="H11" s="363" t="s">
        <v>733</v>
      </c>
      <c r="I11" s="399" t="s">
        <v>735</v>
      </c>
      <c r="J11" s="363" t="s">
        <v>736</v>
      </c>
      <c r="K11" s="363"/>
      <c r="L11" s="363"/>
      <c r="M11" s="363"/>
      <c r="N11" s="364"/>
      <c r="O11" s="970"/>
    </row>
    <row r="12" spans="1:15" ht="17.25" customHeight="1" thickBot="1">
      <c r="A12" s="1002"/>
      <c r="B12" s="997"/>
      <c r="C12" s="997"/>
      <c r="D12" s="410" t="s">
        <v>724</v>
      </c>
      <c r="E12" s="975" t="s">
        <v>728</v>
      </c>
      <c r="F12" s="975"/>
      <c r="G12" s="419" t="s">
        <v>730</v>
      </c>
      <c r="H12" s="23" t="s">
        <v>734</v>
      </c>
      <c r="I12" s="23"/>
      <c r="J12" s="23"/>
      <c r="K12" s="23"/>
      <c r="L12" s="23"/>
      <c r="M12" s="23"/>
      <c r="N12" s="420"/>
      <c r="O12" s="976"/>
    </row>
    <row r="13" spans="1:15" ht="17.25" customHeight="1" thickBot="1"/>
    <row r="14" spans="1:15" ht="17.25" customHeight="1">
      <c r="A14" s="990" t="s">
        <v>757</v>
      </c>
      <c r="B14" s="991"/>
      <c r="C14" s="991"/>
      <c r="D14" s="991"/>
      <c r="E14" s="991"/>
      <c r="F14" s="991" t="s">
        <v>944</v>
      </c>
      <c r="G14" s="996"/>
      <c r="H14" s="996"/>
      <c r="I14" s="408" t="s">
        <v>737</v>
      </c>
      <c r="J14" s="979" t="s">
        <v>744</v>
      </c>
      <c r="K14" s="979"/>
      <c r="L14" s="366" t="s">
        <v>751</v>
      </c>
      <c r="M14" s="409" t="s">
        <v>755</v>
      </c>
      <c r="N14" s="979" t="s">
        <v>756</v>
      </c>
      <c r="O14" s="980"/>
    </row>
    <row r="15" spans="1:15" ht="17.25" customHeight="1">
      <c r="A15" s="992"/>
      <c r="B15" s="993"/>
      <c r="C15" s="993"/>
      <c r="D15" s="993"/>
      <c r="E15" s="993"/>
      <c r="F15" s="623"/>
      <c r="G15" s="623"/>
      <c r="H15" s="623"/>
      <c r="I15" s="398" t="s">
        <v>738</v>
      </c>
      <c r="J15" s="648" t="s">
        <v>745</v>
      </c>
      <c r="K15" s="648"/>
      <c r="L15" s="367" t="s">
        <v>753</v>
      </c>
      <c r="M15" s="363"/>
      <c r="N15" s="363"/>
      <c r="O15" s="22"/>
    </row>
    <row r="16" spans="1:15" ht="17.25" customHeight="1">
      <c r="A16" s="992"/>
      <c r="B16" s="993"/>
      <c r="C16" s="993"/>
      <c r="D16" s="993"/>
      <c r="E16" s="993"/>
      <c r="F16" s="623"/>
      <c r="G16" s="623"/>
      <c r="H16" s="623"/>
      <c r="I16" s="398" t="s">
        <v>739</v>
      </c>
      <c r="J16" s="648" t="s">
        <v>746</v>
      </c>
      <c r="K16" s="648"/>
      <c r="L16" s="367"/>
      <c r="M16" s="363"/>
      <c r="N16" s="363"/>
      <c r="O16" s="22"/>
    </row>
    <row r="17" spans="1:15" ht="17.25" customHeight="1">
      <c r="A17" s="992"/>
      <c r="B17" s="993"/>
      <c r="C17" s="993"/>
      <c r="D17" s="993"/>
      <c r="E17" s="993"/>
      <c r="F17" s="623"/>
      <c r="G17" s="623"/>
      <c r="H17" s="623"/>
      <c r="I17" s="398" t="s">
        <v>740</v>
      </c>
      <c r="J17" s="648" t="s">
        <v>747</v>
      </c>
      <c r="K17" s="648"/>
      <c r="L17" s="367"/>
      <c r="M17" s="363"/>
      <c r="N17" s="363"/>
      <c r="O17" s="22"/>
    </row>
    <row r="18" spans="1:15" ht="17.25" customHeight="1">
      <c r="A18" s="992"/>
      <c r="B18" s="993"/>
      <c r="C18" s="993"/>
      <c r="D18" s="993"/>
      <c r="E18" s="993"/>
      <c r="F18" s="623"/>
      <c r="G18" s="623"/>
      <c r="H18" s="623"/>
      <c r="I18" s="398" t="s">
        <v>741</v>
      </c>
      <c r="J18" s="648" t="s">
        <v>748</v>
      </c>
      <c r="K18" s="648"/>
      <c r="L18" s="367"/>
      <c r="M18" s="363"/>
      <c r="N18" s="363"/>
      <c r="O18" s="22"/>
    </row>
    <row r="19" spans="1:15" ht="17.25" customHeight="1">
      <c r="A19" s="992"/>
      <c r="B19" s="993"/>
      <c r="C19" s="993"/>
      <c r="D19" s="993"/>
      <c r="E19" s="993"/>
      <c r="F19" s="623"/>
      <c r="G19" s="623"/>
      <c r="H19" s="623"/>
      <c r="I19" s="398" t="s">
        <v>742</v>
      </c>
      <c r="J19" s="648" t="s">
        <v>749</v>
      </c>
      <c r="K19" s="648"/>
      <c r="L19" s="367" t="s">
        <v>754</v>
      </c>
      <c r="M19" s="363"/>
      <c r="N19" s="363"/>
      <c r="O19" s="22"/>
    </row>
    <row r="20" spans="1:15" ht="17.25" customHeight="1" thickBot="1">
      <c r="A20" s="994"/>
      <c r="B20" s="995"/>
      <c r="C20" s="995"/>
      <c r="D20" s="995"/>
      <c r="E20" s="995"/>
      <c r="F20" s="997"/>
      <c r="G20" s="997"/>
      <c r="H20" s="997"/>
      <c r="I20" s="410" t="s">
        <v>743</v>
      </c>
      <c r="J20" s="975" t="s">
        <v>750</v>
      </c>
      <c r="K20" s="975"/>
      <c r="L20" s="411" t="s">
        <v>752</v>
      </c>
      <c r="M20" s="23"/>
      <c r="N20" s="23"/>
      <c r="O20" s="24"/>
    </row>
    <row r="21" spans="1:15" ht="17.25" customHeight="1" thickBot="1"/>
    <row r="22" spans="1:15" ht="17.25" customHeight="1">
      <c r="A22" s="413" t="s">
        <v>606</v>
      </c>
      <c r="B22" s="962" t="s">
        <v>607</v>
      </c>
      <c r="C22" s="962"/>
      <c r="D22" s="962"/>
      <c r="E22" s="962"/>
      <c r="F22" s="962"/>
      <c r="G22" s="962"/>
      <c r="H22" s="962"/>
      <c r="I22" s="962"/>
      <c r="J22" s="962"/>
      <c r="K22" s="962"/>
      <c r="L22" s="962"/>
      <c r="M22" s="962"/>
      <c r="N22" s="963"/>
      <c r="O22" s="407" t="s">
        <v>758</v>
      </c>
    </row>
    <row r="23" spans="1:15" ht="17.25" customHeight="1" thickBot="1">
      <c r="A23" s="414"/>
      <c r="B23" s="415" t="s">
        <v>21</v>
      </c>
      <c r="C23" s="981" t="s">
        <v>608</v>
      </c>
      <c r="D23" s="981"/>
      <c r="E23" s="981"/>
      <c r="F23" s="981"/>
      <c r="G23" s="981"/>
      <c r="H23" s="981"/>
      <c r="I23" s="981"/>
      <c r="J23" s="981"/>
      <c r="K23" s="981"/>
      <c r="L23" s="981"/>
      <c r="M23" s="981"/>
      <c r="N23" s="982"/>
      <c r="O23" s="412"/>
    </row>
    <row r="24" spans="1:15" ht="17.25" customHeight="1" thickBot="1"/>
    <row r="25" spans="1:15" ht="17.25" customHeight="1">
      <c r="A25" s="413" t="s">
        <v>609</v>
      </c>
      <c r="B25" s="962" t="s">
        <v>610</v>
      </c>
      <c r="C25" s="962"/>
      <c r="D25" s="962"/>
      <c r="E25" s="962"/>
      <c r="F25" s="962"/>
      <c r="G25" s="962"/>
      <c r="H25" s="962"/>
      <c r="I25" s="962"/>
      <c r="J25" s="962"/>
      <c r="K25" s="962"/>
      <c r="L25" s="962"/>
      <c r="M25" s="962"/>
      <c r="N25" s="963"/>
      <c r="O25" s="407" t="s">
        <v>758</v>
      </c>
    </row>
    <row r="26" spans="1:15" ht="17.25" customHeight="1">
      <c r="A26" s="416"/>
      <c r="B26" s="402" t="s">
        <v>22</v>
      </c>
      <c r="C26" s="768" t="s">
        <v>611</v>
      </c>
      <c r="D26" s="768"/>
      <c r="E26" s="768"/>
      <c r="F26" s="768"/>
      <c r="G26" s="768"/>
      <c r="H26" s="768"/>
      <c r="I26" s="768"/>
      <c r="J26" s="768"/>
      <c r="K26" s="768"/>
      <c r="L26" s="768"/>
      <c r="M26" s="768"/>
      <c r="N26" s="957"/>
      <c r="O26" s="417"/>
    </row>
    <row r="27" spans="1:15" ht="17.25" customHeight="1">
      <c r="A27" s="418"/>
      <c r="B27" s="403" t="s">
        <v>612</v>
      </c>
      <c r="C27" s="768" t="s">
        <v>703</v>
      </c>
      <c r="D27" s="768"/>
      <c r="E27" s="768"/>
      <c r="F27" s="768"/>
      <c r="G27" s="768"/>
      <c r="H27" s="768"/>
      <c r="I27" s="768"/>
      <c r="J27" s="768"/>
      <c r="K27" s="768"/>
      <c r="L27" s="768"/>
      <c r="M27" s="768"/>
      <c r="N27" s="768"/>
      <c r="O27" s="919"/>
    </row>
    <row r="28" spans="1:15" ht="17.25" customHeight="1">
      <c r="A28" s="37"/>
      <c r="B28" s="364"/>
      <c r="C28" s="546" t="s">
        <v>613</v>
      </c>
      <c r="D28" s="689"/>
      <c r="E28" s="547"/>
      <c r="F28" s="560"/>
      <c r="G28" s="560"/>
      <c r="H28" s="560"/>
      <c r="I28" s="560"/>
      <c r="J28" s="560"/>
      <c r="K28" s="560"/>
      <c r="L28" s="560"/>
      <c r="M28" s="560"/>
      <c r="N28" s="560"/>
      <c r="O28" s="970"/>
    </row>
    <row r="29" spans="1:15" ht="17.25" customHeight="1">
      <c r="A29" s="37"/>
      <c r="B29" s="364"/>
      <c r="C29" s="621"/>
      <c r="D29" s="832"/>
      <c r="E29" s="603"/>
      <c r="F29" s="563"/>
      <c r="G29" s="563"/>
      <c r="H29" s="563"/>
      <c r="I29" s="563"/>
      <c r="J29" s="563"/>
      <c r="K29" s="563"/>
      <c r="L29" s="563"/>
      <c r="M29" s="563"/>
      <c r="N29" s="563"/>
      <c r="O29" s="971"/>
    </row>
    <row r="30" spans="1:15" ht="17.25" customHeight="1">
      <c r="A30" s="37"/>
      <c r="B30" s="364"/>
      <c r="C30" s="619" t="s">
        <v>614</v>
      </c>
      <c r="D30" s="977"/>
      <c r="E30" s="620"/>
      <c r="F30" s="566"/>
      <c r="G30" s="566"/>
      <c r="H30" s="566"/>
      <c r="I30" s="566"/>
      <c r="J30" s="566"/>
      <c r="K30" s="566"/>
      <c r="L30" s="566"/>
      <c r="M30" s="566"/>
      <c r="N30" s="566"/>
      <c r="O30" s="972"/>
    </row>
    <row r="31" spans="1:15" ht="17.25" customHeight="1">
      <c r="A31" s="37"/>
      <c r="B31" s="364"/>
      <c r="C31" s="621"/>
      <c r="D31" s="832"/>
      <c r="E31" s="603"/>
      <c r="F31" s="563"/>
      <c r="G31" s="563"/>
      <c r="H31" s="563"/>
      <c r="I31" s="563"/>
      <c r="J31" s="563"/>
      <c r="K31" s="563"/>
      <c r="L31" s="563"/>
      <c r="M31" s="563"/>
      <c r="N31" s="563"/>
      <c r="O31" s="971"/>
    </row>
    <row r="32" spans="1:15" ht="17.25" customHeight="1">
      <c r="A32" s="37"/>
      <c r="B32" s="364"/>
      <c r="C32" s="690" t="s">
        <v>615</v>
      </c>
      <c r="D32" s="690"/>
      <c r="E32" s="549"/>
      <c r="F32" s="978"/>
      <c r="G32" s="978"/>
      <c r="H32" s="978"/>
      <c r="I32" s="978"/>
      <c r="J32" s="978"/>
      <c r="K32" s="978"/>
      <c r="L32" s="978"/>
      <c r="M32" s="978"/>
      <c r="N32" s="978"/>
      <c r="O32" s="973"/>
    </row>
    <row r="33" spans="1:15" ht="17.25" customHeight="1">
      <c r="A33" s="189"/>
      <c r="B33" s="369"/>
      <c r="C33" s="627"/>
      <c r="D33" s="627"/>
      <c r="E33" s="551"/>
      <c r="F33" s="569"/>
      <c r="G33" s="569"/>
      <c r="H33" s="569"/>
      <c r="I33" s="569"/>
      <c r="J33" s="569"/>
      <c r="K33" s="569"/>
      <c r="L33" s="569"/>
      <c r="M33" s="569"/>
      <c r="N33" s="569"/>
      <c r="O33" s="974"/>
    </row>
    <row r="34" spans="1:15" ht="17.25" customHeight="1">
      <c r="A34" s="418"/>
      <c r="B34" s="403" t="s">
        <v>29</v>
      </c>
      <c r="C34" s="910" t="s">
        <v>616</v>
      </c>
      <c r="D34" s="910"/>
      <c r="E34" s="910"/>
      <c r="F34" s="910"/>
      <c r="G34" s="910"/>
      <c r="H34" s="910"/>
      <c r="I34" s="910"/>
      <c r="J34" s="910"/>
      <c r="K34" s="910"/>
      <c r="L34" s="910"/>
      <c r="M34" s="910"/>
      <c r="N34" s="910"/>
      <c r="O34" s="970"/>
    </row>
    <row r="35" spans="1:15" ht="17.25" customHeight="1" thickBot="1">
      <c r="A35" s="38"/>
      <c r="B35" s="23"/>
      <c r="C35" s="975" t="s">
        <v>617</v>
      </c>
      <c r="D35" s="975"/>
      <c r="E35" s="975"/>
      <c r="F35" s="975"/>
      <c r="G35" s="975"/>
      <c r="H35" s="975"/>
      <c r="I35" s="975"/>
      <c r="J35" s="975"/>
      <c r="K35" s="975"/>
      <c r="L35" s="975"/>
      <c r="M35" s="975"/>
      <c r="N35" s="975"/>
      <c r="O35" s="976"/>
    </row>
    <row r="36" spans="1:15" ht="17.25" customHeight="1" thickBot="1"/>
    <row r="37" spans="1:15" ht="17.25" customHeight="1">
      <c r="A37" s="413" t="s">
        <v>618</v>
      </c>
      <c r="B37" s="962" t="s">
        <v>619</v>
      </c>
      <c r="C37" s="962"/>
      <c r="D37" s="962"/>
      <c r="E37" s="962"/>
      <c r="F37" s="962"/>
      <c r="G37" s="962"/>
      <c r="H37" s="962"/>
      <c r="I37" s="962"/>
      <c r="J37" s="962"/>
      <c r="K37" s="962"/>
      <c r="L37" s="962"/>
      <c r="M37" s="962"/>
      <c r="N37" s="962"/>
      <c r="O37" s="969"/>
    </row>
    <row r="38" spans="1:15" ht="17.25" customHeight="1">
      <c r="A38" s="421" t="s">
        <v>620</v>
      </c>
      <c r="B38" s="967" t="s">
        <v>621</v>
      </c>
      <c r="C38" s="967"/>
      <c r="D38" s="967"/>
      <c r="E38" s="967"/>
      <c r="F38" s="967"/>
      <c r="G38" s="967"/>
      <c r="H38" s="967"/>
      <c r="I38" s="967"/>
      <c r="J38" s="967"/>
      <c r="K38" s="967"/>
      <c r="L38" s="967"/>
      <c r="M38" s="967"/>
      <c r="N38" s="968"/>
      <c r="O38" s="422" t="s">
        <v>758</v>
      </c>
    </row>
    <row r="39" spans="1:15" ht="17.25" customHeight="1">
      <c r="A39" s="416"/>
      <c r="B39" s="402" t="s">
        <v>30</v>
      </c>
      <c r="C39" s="768" t="s">
        <v>622</v>
      </c>
      <c r="D39" s="768"/>
      <c r="E39" s="768"/>
      <c r="F39" s="768"/>
      <c r="G39" s="768"/>
      <c r="H39" s="768"/>
      <c r="I39" s="768"/>
      <c r="J39" s="768"/>
      <c r="K39" s="768"/>
      <c r="L39" s="768"/>
      <c r="M39" s="768"/>
      <c r="N39" s="957"/>
      <c r="O39" s="417"/>
    </row>
    <row r="40" spans="1:15" ht="17.25" customHeight="1">
      <c r="A40" s="416"/>
      <c r="B40" s="402" t="s">
        <v>624</v>
      </c>
      <c r="C40" s="768" t="s">
        <v>623</v>
      </c>
      <c r="D40" s="768"/>
      <c r="E40" s="768"/>
      <c r="F40" s="768"/>
      <c r="G40" s="768"/>
      <c r="H40" s="768"/>
      <c r="I40" s="768"/>
      <c r="J40" s="768"/>
      <c r="K40" s="768"/>
      <c r="L40" s="768"/>
      <c r="M40" s="768"/>
      <c r="N40" s="957"/>
      <c r="O40" s="417"/>
    </row>
    <row r="41" spans="1:15" ht="17.25" customHeight="1">
      <c r="A41" s="418"/>
      <c r="B41" s="403" t="s">
        <v>31</v>
      </c>
      <c r="C41" s="910" t="s">
        <v>704</v>
      </c>
      <c r="D41" s="910"/>
      <c r="E41" s="910"/>
      <c r="F41" s="910"/>
      <c r="G41" s="910"/>
      <c r="H41" s="910"/>
      <c r="I41" s="910"/>
      <c r="J41" s="910"/>
      <c r="K41" s="910"/>
      <c r="L41" s="910"/>
      <c r="M41" s="910"/>
      <c r="N41" s="958"/>
      <c r="O41" s="956"/>
    </row>
    <row r="42" spans="1:15" ht="17.25" customHeight="1">
      <c r="A42" s="189"/>
      <c r="B42" s="404"/>
      <c r="C42" s="713" t="s">
        <v>625</v>
      </c>
      <c r="D42" s="713"/>
      <c r="E42" s="713"/>
      <c r="F42" s="713"/>
      <c r="G42" s="713"/>
      <c r="H42" s="713"/>
      <c r="I42" s="713"/>
      <c r="J42" s="713"/>
      <c r="K42" s="713"/>
      <c r="L42" s="713"/>
      <c r="M42" s="713"/>
      <c r="N42" s="748"/>
      <c r="O42" s="956"/>
    </row>
    <row r="43" spans="1:15" ht="17.25" customHeight="1">
      <c r="A43" s="416"/>
      <c r="B43" s="402" t="s">
        <v>626</v>
      </c>
      <c r="C43" s="768" t="s">
        <v>627</v>
      </c>
      <c r="D43" s="768"/>
      <c r="E43" s="768"/>
      <c r="F43" s="768"/>
      <c r="G43" s="768"/>
      <c r="H43" s="768"/>
      <c r="I43" s="768"/>
      <c r="J43" s="768"/>
      <c r="K43" s="768"/>
      <c r="L43" s="768"/>
      <c r="M43" s="768"/>
      <c r="N43" s="957"/>
      <c r="O43" s="417"/>
    </row>
    <row r="44" spans="1:15" ht="17.25" customHeight="1">
      <c r="A44" s="416"/>
      <c r="B44" s="402" t="s">
        <v>628</v>
      </c>
      <c r="C44" s="768" t="s">
        <v>629</v>
      </c>
      <c r="D44" s="768"/>
      <c r="E44" s="768"/>
      <c r="F44" s="768"/>
      <c r="G44" s="768"/>
      <c r="H44" s="768"/>
      <c r="I44" s="768"/>
      <c r="J44" s="768"/>
      <c r="K44" s="768"/>
      <c r="L44" s="768"/>
      <c r="M44" s="768"/>
      <c r="N44" s="957"/>
      <c r="O44" s="417"/>
    </row>
    <row r="45" spans="1:15" ht="17.25" customHeight="1">
      <c r="A45" s="418"/>
      <c r="B45" s="403" t="s">
        <v>630</v>
      </c>
      <c r="C45" s="910" t="s">
        <v>631</v>
      </c>
      <c r="D45" s="910"/>
      <c r="E45" s="910"/>
      <c r="F45" s="910"/>
      <c r="G45" s="910"/>
      <c r="H45" s="910"/>
      <c r="I45" s="910"/>
      <c r="J45" s="910"/>
      <c r="K45" s="910"/>
      <c r="L45" s="910"/>
      <c r="M45" s="910"/>
      <c r="N45" s="958"/>
      <c r="O45" s="417"/>
    </row>
    <row r="46" spans="1:15" ht="17.25" customHeight="1">
      <c r="A46" s="416"/>
      <c r="B46" s="768" t="s">
        <v>705</v>
      </c>
      <c r="C46" s="768"/>
      <c r="D46" s="768"/>
      <c r="E46" s="768"/>
      <c r="F46" s="768"/>
      <c r="G46" s="768"/>
      <c r="H46" s="768"/>
      <c r="I46" s="768"/>
      <c r="J46" s="768"/>
      <c r="K46" s="768"/>
      <c r="L46" s="768"/>
      <c r="M46" s="768"/>
      <c r="N46" s="768"/>
      <c r="O46" s="919"/>
    </row>
    <row r="47" spans="1:15" ht="17.25" customHeight="1">
      <c r="A47" s="418"/>
      <c r="B47" s="670"/>
      <c r="C47" s="670"/>
      <c r="D47" s="670"/>
      <c r="E47" s="670"/>
      <c r="F47" s="670"/>
      <c r="G47" s="670"/>
      <c r="H47" s="670"/>
      <c r="I47" s="670"/>
      <c r="J47" s="670"/>
      <c r="K47" s="670"/>
      <c r="L47" s="670"/>
      <c r="M47" s="670"/>
      <c r="N47" s="670"/>
      <c r="O47" s="959"/>
    </row>
    <row r="48" spans="1:15" ht="17.25" customHeight="1">
      <c r="A48" s="37"/>
      <c r="B48" s="668"/>
      <c r="C48" s="668"/>
      <c r="D48" s="668"/>
      <c r="E48" s="668"/>
      <c r="F48" s="668"/>
      <c r="G48" s="668"/>
      <c r="H48" s="668"/>
      <c r="I48" s="668"/>
      <c r="J48" s="668"/>
      <c r="K48" s="668"/>
      <c r="L48" s="668"/>
      <c r="M48" s="668"/>
      <c r="N48" s="668"/>
      <c r="O48" s="960"/>
    </row>
    <row r="49" spans="1:15" ht="17.25" customHeight="1">
      <c r="A49" s="189"/>
      <c r="B49" s="669"/>
      <c r="C49" s="669"/>
      <c r="D49" s="669"/>
      <c r="E49" s="669"/>
      <c r="F49" s="669"/>
      <c r="G49" s="669"/>
      <c r="H49" s="669"/>
      <c r="I49" s="669"/>
      <c r="J49" s="669"/>
      <c r="K49" s="669"/>
      <c r="L49" s="669"/>
      <c r="M49" s="669"/>
      <c r="N49" s="669"/>
      <c r="O49" s="966"/>
    </row>
    <row r="50" spans="1:15" ht="17.25" customHeight="1">
      <c r="A50" s="416"/>
      <c r="B50" s="768" t="s">
        <v>706</v>
      </c>
      <c r="C50" s="768"/>
      <c r="D50" s="768"/>
      <c r="E50" s="768"/>
      <c r="F50" s="768"/>
      <c r="G50" s="768"/>
      <c r="H50" s="768"/>
      <c r="I50" s="768"/>
      <c r="J50" s="768"/>
      <c r="K50" s="768"/>
      <c r="L50" s="768"/>
      <c r="M50" s="768"/>
      <c r="N50" s="768"/>
      <c r="O50" s="919"/>
    </row>
    <row r="51" spans="1:15" ht="17.25" customHeight="1">
      <c r="A51" s="418"/>
      <c r="B51" s="670"/>
      <c r="C51" s="670"/>
      <c r="D51" s="670"/>
      <c r="E51" s="670"/>
      <c r="F51" s="670"/>
      <c r="G51" s="670"/>
      <c r="H51" s="670"/>
      <c r="I51" s="670"/>
      <c r="J51" s="670"/>
      <c r="K51" s="670"/>
      <c r="L51" s="670"/>
      <c r="M51" s="670"/>
      <c r="N51" s="670"/>
      <c r="O51" s="959"/>
    </row>
    <row r="52" spans="1:15" ht="17.25" customHeight="1">
      <c r="A52" s="37"/>
      <c r="B52" s="668"/>
      <c r="C52" s="668"/>
      <c r="D52" s="668"/>
      <c r="E52" s="668"/>
      <c r="F52" s="668"/>
      <c r="G52" s="668"/>
      <c r="H52" s="668"/>
      <c r="I52" s="668"/>
      <c r="J52" s="668"/>
      <c r="K52" s="668"/>
      <c r="L52" s="668"/>
      <c r="M52" s="668"/>
      <c r="N52" s="668"/>
      <c r="O52" s="960"/>
    </row>
    <row r="53" spans="1:15" ht="17.25" customHeight="1">
      <c r="A53" s="189"/>
      <c r="B53" s="669"/>
      <c r="C53" s="669"/>
      <c r="D53" s="669"/>
      <c r="E53" s="669"/>
      <c r="F53" s="669"/>
      <c r="G53" s="669"/>
      <c r="H53" s="669"/>
      <c r="I53" s="669"/>
      <c r="J53" s="669"/>
      <c r="K53" s="669"/>
      <c r="L53" s="669"/>
      <c r="M53" s="669"/>
      <c r="N53" s="669"/>
      <c r="O53" s="966"/>
    </row>
    <row r="54" spans="1:15" ht="17.25" customHeight="1">
      <c r="A54" s="421" t="s">
        <v>632</v>
      </c>
      <c r="B54" s="967" t="s">
        <v>633</v>
      </c>
      <c r="C54" s="967"/>
      <c r="D54" s="967"/>
      <c r="E54" s="967"/>
      <c r="F54" s="967"/>
      <c r="G54" s="967"/>
      <c r="H54" s="967"/>
      <c r="I54" s="967"/>
      <c r="J54" s="967"/>
      <c r="K54" s="967"/>
      <c r="L54" s="967"/>
      <c r="M54" s="967"/>
      <c r="N54" s="968"/>
      <c r="O54" s="422" t="s">
        <v>758</v>
      </c>
    </row>
    <row r="55" spans="1:15" ht="17.25" customHeight="1">
      <c r="A55" s="416"/>
      <c r="B55" s="402" t="s">
        <v>634</v>
      </c>
      <c r="C55" s="768" t="s">
        <v>635</v>
      </c>
      <c r="D55" s="768"/>
      <c r="E55" s="768"/>
      <c r="F55" s="768"/>
      <c r="G55" s="768"/>
      <c r="H55" s="768"/>
      <c r="I55" s="768"/>
      <c r="J55" s="768"/>
      <c r="K55" s="768"/>
      <c r="L55" s="768"/>
      <c r="M55" s="768"/>
      <c r="N55" s="957"/>
      <c r="O55" s="417"/>
    </row>
    <row r="56" spans="1:15" ht="17.25" customHeight="1">
      <c r="A56" s="416"/>
      <c r="B56" s="402" t="s">
        <v>139</v>
      </c>
      <c r="C56" s="768" t="s">
        <v>636</v>
      </c>
      <c r="D56" s="768"/>
      <c r="E56" s="768"/>
      <c r="F56" s="768"/>
      <c r="G56" s="768"/>
      <c r="H56" s="768"/>
      <c r="I56" s="768"/>
      <c r="J56" s="768"/>
      <c r="K56" s="768"/>
      <c r="L56" s="768"/>
      <c r="M56" s="768"/>
      <c r="N56" s="957"/>
      <c r="O56" s="417"/>
    </row>
    <row r="57" spans="1:15" ht="17.25" customHeight="1">
      <c r="A57" s="416"/>
      <c r="B57" s="402" t="s">
        <v>637</v>
      </c>
      <c r="C57" s="768" t="s">
        <v>638</v>
      </c>
      <c r="D57" s="768"/>
      <c r="E57" s="768"/>
      <c r="F57" s="768"/>
      <c r="G57" s="768"/>
      <c r="H57" s="768"/>
      <c r="I57" s="768"/>
      <c r="J57" s="768"/>
      <c r="K57" s="768"/>
      <c r="L57" s="768"/>
      <c r="M57" s="768"/>
      <c r="N57" s="957"/>
      <c r="O57" s="417"/>
    </row>
    <row r="58" spans="1:15" ht="17.25" customHeight="1">
      <c r="A58" s="416"/>
      <c r="B58" s="402" t="s">
        <v>640</v>
      </c>
      <c r="C58" s="768" t="s">
        <v>639</v>
      </c>
      <c r="D58" s="768"/>
      <c r="E58" s="768"/>
      <c r="F58" s="768"/>
      <c r="G58" s="768"/>
      <c r="H58" s="768"/>
      <c r="I58" s="768"/>
      <c r="J58" s="768"/>
      <c r="K58" s="768"/>
      <c r="L58" s="768"/>
      <c r="M58" s="768"/>
      <c r="N58" s="957"/>
      <c r="O58" s="417"/>
    </row>
    <row r="59" spans="1:15" ht="17.25" customHeight="1">
      <c r="A59" s="418"/>
      <c r="B59" s="403" t="s">
        <v>641</v>
      </c>
      <c r="C59" s="910" t="s">
        <v>707</v>
      </c>
      <c r="D59" s="910"/>
      <c r="E59" s="910"/>
      <c r="F59" s="910"/>
      <c r="G59" s="910"/>
      <c r="H59" s="910"/>
      <c r="I59" s="910"/>
      <c r="J59" s="910"/>
      <c r="K59" s="910"/>
      <c r="L59" s="910"/>
      <c r="M59" s="910"/>
      <c r="N59" s="958"/>
      <c r="O59" s="956"/>
    </row>
    <row r="60" spans="1:15" ht="17.25" customHeight="1">
      <c r="A60" s="37"/>
      <c r="B60" s="363"/>
      <c r="C60" s="648" t="s">
        <v>642</v>
      </c>
      <c r="D60" s="648"/>
      <c r="E60" s="648"/>
      <c r="F60" s="648"/>
      <c r="G60" s="648"/>
      <c r="H60" s="648"/>
      <c r="I60" s="648"/>
      <c r="J60" s="648"/>
      <c r="K60" s="648"/>
      <c r="L60" s="648"/>
      <c r="M60" s="648"/>
      <c r="N60" s="649"/>
      <c r="O60" s="956"/>
    </row>
    <row r="61" spans="1:15" ht="17.25" customHeight="1">
      <c r="A61" s="416"/>
      <c r="B61" s="768" t="s">
        <v>708</v>
      </c>
      <c r="C61" s="768"/>
      <c r="D61" s="768"/>
      <c r="E61" s="768"/>
      <c r="F61" s="768"/>
      <c r="G61" s="768"/>
      <c r="H61" s="768"/>
      <c r="I61" s="768"/>
      <c r="J61" s="768"/>
      <c r="K61" s="768"/>
      <c r="L61" s="768"/>
      <c r="M61" s="768"/>
      <c r="N61" s="768"/>
      <c r="O61" s="919"/>
    </row>
    <row r="62" spans="1:15" ht="17.25" customHeight="1">
      <c r="A62" s="418"/>
      <c r="B62" s="670"/>
      <c r="C62" s="670"/>
      <c r="D62" s="670"/>
      <c r="E62" s="670"/>
      <c r="F62" s="670"/>
      <c r="G62" s="670"/>
      <c r="H62" s="670"/>
      <c r="I62" s="670"/>
      <c r="J62" s="670"/>
      <c r="K62" s="670"/>
      <c r="L62" s="670"/>
      <c r="M62" s="670"/>
      <c r="N62" s="670"/>
      <c r="O62" s="959"/>
    </row>
    <row r="63" spans="1:15" ht="17.25" customHeight="1">
      <c r="A63" s="37"/>
      <c r="B63" s="668"/>
      <c r="C63" s="668"/>
      <c r="D63" s="668"/>
      <c r="E63" s="668"/>
      <c r="F63" s="668"/>
      <c r="G63" s="668"/>
      <c r="H63" s="668"/>
      <c r="I63" s="668"/>
      <c r="J63" s="668"/>
      <c r="K63" s="668"/>
      <c r="L63" s="668"/>
      <c r="M63" s="668"/>
      <c r="N63" s="668"/>
      <c r="O63" s="960"/>
    </row>
    <row r="64" spans="1:15" ht="17.25" customHeight="1" thickBot="1">
      <c r="A64" s="38"/>
      <c r="B64" s="671"/>
      <c r="C64" s="671"/>
      <c r="D64" s="671"/>
      <c r="E64" s="671"/>
      <c r="F64" s="671"/>
      <c r="G64" s="671"/>
      <c r="H64" s="671"/>
      <c r="I64" s="671"/>
      <c r="J64" s="671"/>
      <c r="K64" s="671"/>
      <c r="L64" s="671"/>
      <c r="M64" s="671"/>
      <c r="N64" s="671"/>
      <c r="O64" s="961"/>
    </row>
    <row r="65" spans="1:15" ht="17.25" customHeight="1" thickBot="1"/>
    <row r="66" spans="1:15" ht="17.25" customHeight="1">
      <c r="A66" s="413" t="s">
        <v>643</v>
      </c>
      <c r="B66" s="962" t="s">
        <v>644</v>
      </c>
      <c r="C66" s="962"/>
      <c r="D66" s="962"/>
      <c r="E66" s="962"/>
      <c r="F66" s="962"/>
      <c r="G66" s="962"/>
      <c r="H66" s="962"/>
      <c r="I66" s="962"/>
      <c r="J66" s="962"/>
      <c r="K66" s="962"/>
      <c r="L66" s="962"/>
      <c r="M66" s="962"/>
      <c r="N66" s="963"/>
      <c r="O66" s="407" t="s">
        <v>758</v>
      </c>
    </row>
    <row r="67" spans="1:15" ht="17.25" customHeight="1">
      <c r="A67" s="416"/>
      <c r="B67" s="402" t="s">
        <v>645</v>
      </c>
      <c r="C67" s="768" t="s">
        <v>648</v>
      </c>
      <c r="D67" s="768"/>
      <c r="E67" s="768"/>
      <c r="F67" s="768"/>
      <c r="G67" s="768"/>
      <c r="H67" s="768"/>
      <c r="I67" s="768"/>
      <c r="J67" s="768"/>
      <c r="K67" s="768"/>
      <c r="L67" s="768"/>
      <c r="M67" s="768"/>
      <c r="N67" s="957"/>
      <c r="O67" s="417"/>
    </row>
    <row r="68" spans="1:15" ht="17.25" customHeight="1">
      <c r="A68" s="416"/>
      <c r="B68" s="402" t="s">
        <v>646</v>
      </c>
      <c r="C68" s="768" t="s">
        <v>649</v>
      </c>
      <c r="D68" s="768"/>
      <c r="E68" s="768"/>
      <c r="F68" s="768"/>
      <c r="G68" s="768"/>
      <c r="H68" s="768"/>
      <c r="I68" s="768"/>
      <c r="J68" s="768"/>
      <c r="K68" s="768"/>
      <c r="L68" s="768"/>
      <c r="M68" s="768"/>
      <c r="N68" s="957"/>
      <c r="O68" s="417"/>
    </row>
    <row r="69" spans="1:15" ht="17.25" customHeight="1">
      <c r="A69" s="418"/>
      <c r="B69" s="403" t="s">
        <v>647</v>
      </c>
      <c r="C69" s="910" t="s">
        <v>650</v>
      </c>
      <c r="D69" s="910"/>
      <c r="E69" s="910"/>
      <c r="F69" s="910"/>
      <c r="G69" s="910"/>
      <c r="H69" s="910"/>
      <c r="I69" s="910"/>
      <c r="J69" s="910"/>
      <c r="K69" s="910"/>
      <c r="L69" s="910"/>
      <c r="M69" s="910"/>
      <c r="N69" s="958"/>
      <c r="O69" s="417"/>
    </row>
    <row r="70" spans="1:15" ht="17.25" customHeight="1">
      <c r="A70" s="416"/>
      <c r="B70" s="768" t="s">
        <v>709</v>
      </c>
      <c r="C70" s="768"/>
      <c r="D70" s="768"/>
      <c r="E70" s="768"/>
      <c r="F70" s="768"/>
      <c r="G70" s="768"/>
      <c r="H70" s="768"/>
      <c r="I70" s="768"/>
      <c r="J70" s="768"/>
      <c r="K70" s="768"/>
      <c r="L70" s="768"/>
      <c r="M70" s="768"/>
      <c r="N70" s="768"/>
      <c r="O70" s="919"/>
    </row>
    <row r="71" spans="1:15" ht="17.25" customHeight="1">
      <c r="A71" s="418"/>
      <c r="B71" s="670"/>
      <c r="C71" s="670"/>
      <c r="D71" s="670"/>
      <c r="E71" s="670"/>
      <c r="F71" s="670"/>
      <c r="G71" s="670"/>
      <c r="H71" s="670"/>
      <c r="I71" s="670"/>
      <c r="J71" s="670"/>
      <c r="K71" s="670"/>
      <c r="L71" s="670"/>
      <c r="M71" s="670"/>
      <c r="N71" s="670"/>
      <c r="O71" s="959"/>
    </row>
    <row r="72" spans="1:15" ht="17.25" customHeight="1">
      <c r="A72" s="37"/>
      <c r="B72" s="668"/>
      <c r="C72" s="668"/>
      <c r="D72" s="668"/>
      <c r="E72" s="668"/>
      <c r="F72" s="668"/>
      <c r="G72" s="668"/>
      <c r="H72" s="668"/>
      <c r="I72" s="668"/>
      <c r="J72" s="668"/>
      <c r="K72" s="668"/>
      <c r="L72" s="668"/>
      <c r="M72" s="668"/>
      <c r="N72" s="668"/>
      <c r="O72" s="960"/>
    </row>
    <row r="73" spans="1:15" ht="17.25" customHeight="1" thickBot="1">
      <c r="A73" s="38"/>
      <c r="B73" s="671"/>
      <c r="C73" s="671"/>
      <c r="D73" s="671"/>
      <c r="E73" s="671"/>
      <c r="F73" s="671"/>
      <c r="G73" s="671"/>
      <c r="H73" s="671"/>
      <c r="I73" s="671"/>
      <c r="J73" s="671"/>
      <c r="K73" s="671"/>
      <c r="L73" s="671"/>
      <c r="M73" s="671"/>
      <c r="N73" s="671"/>
      <c r="O73" s="961"/>
    </row>
    <row r="74" spans="1:15" ht="17.25" customHeight="1" thickBot="1"/>
    <row r="75" spans="1:15" ht="17.25" customHeight="1">
      <c r="A75" s="413" t="s">
        <v>651</v>
      </c>
      <c r="B75" s="962" t="s">
        <v>652</v>
      </c>
      <c r="C75" s="962"/>
      <c r="D75" s="962"/>
      <c r="E75" s="962"/>
      <c r="F75" s="962"/>
      <c r="G75" s="962"/>
      <c r="H75" s="962"/>
      <c r="I75" s="962"/>
      <c r="J75" s="962"/>
      <c r="K75" s="962"/>
      <c r="L75" s="962"/>
      <c r="M75" s="962"/>
      <c r="N75" s="962"/>
      <c r="O75" s="969"/>
    </row>
    <row r="76" spans="1:15" ht="17.25" customHeight="1">
      <c r="A76" s="421" t="s">
        <v>653</v>
      </c>
      <c r="B76" s="967" t="s">
        <v>654</v>
      </c>
      <c r="C76" s="967"/>
      <c r="D76" s="967"/>
      <c r="E76" s="967"/>
      <c r="F76" s="967"/>
      <c r="G76" s="967"/>
      <c r="H76" s="967"/>
      <c r="I76" s="967"/>
      <c r="J76" s="967"/>
      <c r="K76" s="967"/>
      <c r="L76" s="967"/>
      <c r="M76" s="967"/>
      <c r="N76" s="968"/>
      <c r="O76" s="422" t="s">
        <v>758</v>
      </c>
    </row>
    <row r="77" spans="1:15" ht="17.25" customHeight="1">
      <c r="A77" s="416"/>
      <c r="B77" s="402" t="s">
        <v>655</v>
      </c>
      <c r="C77" s="768" t="s">
        <v>659</v>
      </c>
      <c r="D77" s="768"/>
      <c r="E77" s="768"/>
      <c r="F77" s="768"/>
      <c r="G77" s="768"/>
      <c r="H77" s="768"/>
      <c r="I77" s="768"/>
      <c r="J77" s="768"/>
      <c r="K77" s="768"/>
      <c r="L77" s="768"/>
      <c r="M77" s="768"/>
      <c r="N77" s="957"/>
      <c r="O77" s="417"/>
    </row>
    <row r="78" spans="1:15" ht="17.25" customHeight="1">
      <c r="A78" s="418"/>
      <c r="B78" s="403" t="s">
        <v>656</v>
      </c>
      <c r="C78" s="910" t="s">
        <v>710</v>
      </c>
      <c r="D78" s="910"/>
      <c r="E78" s="910"/>
      <c r="F78" s="910"/>
      <c r="G78" s="910"/>
      <c r="H78" s="910"/>
      <c r="I78" s="910"/>
      <c r="J78" s="910"/>
      <c r="K78" s="910"/>
      <c r="L78" s="910"/>
      <c r="M78" s="910"/>
      <c r="N78" s="958"/>
      <c r="O78" s="956"/>
    </row>
    <row r="79" spans="1:15" ht="17.25" customHeight="1">
      <c r="A79" s="189"/>
      <c r="B79" s="404"/>
      <c r="C79" s="713" t="s">
        <v>661</v>
      </c>
      <c r="D79" s="713"/>
      <c r="E79" s="713"/>
      <c r="F79" s="713"/>
      <c r="G79" s="713"/>
      <c r="H79" s="713"/>
      <c r="I79" s="713"/>
      <c r="J79" s="713"/>
      <c r="K79" s="713"/>
      <c r="L79" s="713"/>
      <c r="M79" s="713"/>
      <c r="N79" s="748"/>
      <c r="O79" s="956"/>
    </row>
    <row r="80" spans="1:15" ht="17.25" customHeight="1">
      <c r="A80" s="416"/>
      <c r="B80" s="402" t="s">
        <v>657</v>
      </c>
      <c r="C80" s="768" t="s">
        <v>660</v>
      </c>
      <c r="D80" s="768"/>
      <c r="E80" s="768"/>
      <c r="F80" s="768"/>
      <c r="G80" s="768"/>
      <c r="H80" s="768"/>
      <c r="I80" s="768"/>
      <c r="J80" s="768"/>
      <c r="K80" s="768"/>
      <c r="L80" s="768"/>
      <c r="M80" s="768"/>
      <c r="N80" s="957"/>
      <c r="O80" s="417"/>
    </row>
    <row r="81" spans="1:15" ht="17.25" customHeight="1">
      <c r="A81" s="418"/>
      <c r="B81" s="403" t="s">
        <v>658</v>
      </c>
      <c r="C81" s="964" t="s">
        <v>662</v>
      </c>
      <c r="D81" s="964"/>
      <c r="E81" s="964"/>
      <c r="F81" s="964"/>
      <c r="G81" s="964"/>
      <c r="H81" s="964"/>
      <c r="I81" s="964"/>
      <c r="J81" s="964"/>
      <c r="K81" s="964"/>
      <c r="L81" s="964"/>
      <c r="M81" s="964"/>
      <c r="N81" s="965"/>
      <c r="O81" s="417"/>
    </row>
    <row r="82" spans="1:15" ht="17.25" customHeight="1">
      <c r="A82" s="416"/>
      <c r="B82" s="768" t="s">
        <v>711</v>
      </c>
      <c r="C82" s="768"/>
      <c r="D82" s="768"/>
      <c r="E82" s="768"/>
      <c r="F82" s="768"/>
      <c r="G82" s="768"/>
      <c r="H82" s="768"/>
      <c r="I82" s="768"/>
      <c r="J82" s="768"/>
      <c r="K82" s="768"/>
      <c r="L82" s="768"/>
      <c r="M82" s="768"/>
      <c r="N82" s="768"/>
      <c r="O82" s="919"/>
    </row>
    <row r="83" spans="1:15" ht="17.25" customHeight="1">
      <c r="A83" s="418"/>
      <c r="B83" s="670"/>
      <c r="C83" s="670"/>
      <c r="D83" s="670"/>
      <c r="E83" s="670"/>
      <c r="F83" s="670"/>
      <c r="G83" s="670"/>
      <c r="H83" s="670"/>
      <c r="I83" s="670"/>
      <c r="J83" s="670"/>
      <c r="K83" s="670"/>
      <c r="L83" s="670"/>
      <c r="M83" s="670"/>
      <c r="N83" s="670"/>
      <c r="O83" s="959"/>
    </row>
    <row r="84" spans="1:15" ht="17.25" customHeight="1">
      <c r="A84" s="37"/>
      <c r="B84" s="668"/>
      <c r="C84" s="668"/>
      <c r="D84" s="668"/>
      <c r="E84" s="668"/>
      <c r="F84" s="668"/>
      <c r="G84" s="668"/>
      <c r="H84" s="668"/>
      <c r="I84" s="668"/>
      <c r="J84" s="668"/>
      <c r="K84" s="668"/>
      <c r="L84" s="668"/>
      <c r="M84" s="668"/>
      <c r="N84" s="668"/>
      <c r="O84" s="960"/>
    </row>
    <row r="85" spans="1:15" ht="17.25" customHeight="1">
      <c r="A85" s="189"/>
      <c r="B85" s="669"/>
      <c r="C85" s="669"/>
      <c r="D85" s="669"/>
      <c r="E85" s="669"/>
      <c r="F85" s="669"/>
      <c r="G85" s="669"/>
      <c r="H85" s="669"/>
      <c r="I85" s="669"/>
      <c r="J85" s="669"/>
      <c r="K85" s="669"/>
      <c r="L85" s="669"/>
      <c r="M85" s="669"/>
      <c r="N85" s="669"/>
      <c r="O85" s="966"/>
    </row>
    <row r="86" spans="1:15" ht="17.25" customHeight="1">
      <c r="A86" s="421" t="s">
        <v>663</v>
      </c>
      <c r="B86" s="967" t="s">
        <v>664</v>
      </c>
      <c r="C86" s="967"/>
      <c r="D86" s="967"/>
      <c r="E86" s="967"/>
      <c r="F86" s="967"/>
      <c r="G86" s="967"/>
      <c r="H86" s="967"/>
      <c r="I86" s="967"/>
      <c r="J86" s="967"/>
      <c r="K86" s="967"/>
      <c r="L86" s="967"/>
      <c r="M86" s="967"/>
      <c r="N86" s="968"/>
      <c r="O86" s="422" t="s">
        <v>758</v>
      </c>
    </row>
    <row r="87" spans="1:15" ht="17.25" customHeight="1">
      <c r="A87" s="416"/>
      <c r="B87" s="402" t="s">
        <v>665</v>
      </c>
      <c r="C87" s="768" t="s">
        <v>666</v>
      </c>
      <c r="D87" s="768"/>
      <c r="E87" s="768"/>
      <c r="F87" s="768"/>
      <c r="G87" s="768"/>
      <c r="H87" s="768"/>
      <c r="I87" s="768"/>
      <c r="J87" s="768"/>
      <c r="K87" s="768"/>
      <c r="L87" s="768"/>
      <c r="M87" s="768"/>
      <c r="N87" s="957"/>
      <c r="O87" s="417"/>
    </row>
    <row r="88" spans="1:15" ht="17.25" customHeight="1">
      <c r="A88" s="416"/>
      <c r="B88" s="402" t="s">
        <v>667</v>
      </c>
      <c r="C88" s="768" t="s">
        <v>668</v>
      </c>
      <c r="D88" s="768"/>
      <c r="E88" s="768"/>
      <c r="F88" s="768"/>
      <c r="G88" s="768"/>
      <c r="H88" s="768"/>
      <c r="I88" s="768"/>
      <c r="J88" s="768"/>
      <c r="K88" s="768"/>
      <c r="L88" s="768"/>
      <c r="M88" s="768"/>
      <c r="N88" s="957"/>
      <c r="O88" s="417"/>
    </row>
    <row r="89" spans="1:15" ht="17.25" customHeight="1">
      <c r="A89" s="416"/>
      <c r="B89" s="402" t="s">
        <v>669</v>
      </c>
      <c r="C89" s="768" t="s">
        <v>670</v>
      </c>
      <c r="D89" s="768"/>
      <c r="E89" s="768"/>
      <c r="F89" s="768"/>
      <c r="G89" s="768"/>
      <c r="H89" s="768"/>
      <c r="I89" s="768"/>
      <c r="J89" s="768"/>
      <c r="K89" s="768"/>
      <c r="L89" s="768"/>
      <c r="M89" s="768"/>
      <c r="N89" s="957"/>
      <c r="O89" s="417"/>
    </row>
    <row r="90" spans="1:15" ht="17.25" customHeight="1">
      <c r="A90" s="418"/>
      <c r="B90" s="403" t="s">
        <v>671</v>
      </c>
      <c r="C90" s="910" t="s">
        <v>672</v>
      </c>
      <c r="D90" s="910"/>
      <c r="E90" s="910"/>
      <c r="F90" s="910"/>
      <c r="G90" s="910"/>
      <c r="H90" s="910"/>
      <c r="I90" s="910"/>
      <c r="J90" s="910"/>
      <c r="K90" s="910"/>
      <c r="L90" s="910"/>
      <c r="M90" s="910"/>
      <c r="N90" s="958"/>
      <c r="O90" s="417"/>
    </row>
    <row r="91" spans="1:15" ht="17.25" customHeight="1">
      <c r="A91" s="416"/>
      <c r="B91" s="768" t="s">
        <v>712</v>
      </c>
      <c r="C91" s="768"/>
      <c r="D91" s="768"/>
      <c r="E91" s="768"/>
      <c r="F91" s="768"/>
      <c r="G91" s="768"/>
      <c r="H91" s="768"/>
      <c r="I91" s="768"/>
      <c r="J91" s="768"/>
      <c r="K91" s="768"/>
      <c r="L91" s="768"/>
      <c r="M91" s="768"/>
      <c r="N91" s="768"/>
      <c r="O91" s="919"/>
    </row>
    <row r="92" spans="1:15" ht="17.25" customHeight="1">
      <c r="A92" s="418"/>
      <c r="B92" s="670"/>
      <c r="C92" s="670"/>
      <c r="D92" s="670"/>
      <c r="E92" s="670"/>
      <c r="F92" s="670"/>
      <c r="G92" s="670"/>
      <c r="H92" s="670"/>
      <c r="I92" s="670"/>
      <c r="J92" s="670"/>
      <c r="K92" s="670"/>
      <c r="L92" s="670"/>
      <c r="M92" s="670"/>
      <c r="N92" s="670"/>
      <c r="O92" s="959"/>
    </row>
    <row r="93" spans="1:15" ht="17.25" customHeight="1">
      <c r="A93" s="37"/>
      <c r="B93" s="668"/>
      <c r="C93" s="668"/>
      <c r="D93" s="668"/>
      <c r="E93" s="668"/>
      <c r="F93" s="668"/>
      <c r="G93" s="668"/>
      <c r="H93" s="668"/>
      <c r="I93" s="668"/>
      <c r="J93" s="668"/>
      <c r="K93" s="668"/>
      <c r="L93" s="668"/>
      <c r="M93" s="668"/>
      <c r="N93" s="668"/>
      <c r="O93" s="960"/>
    </row>
    <row r="94" spans="1:15" ht="17.25" customHeight="1" thickBot="1">
      <c r="A94" s="38"/>
      <c r="B94" s="671"/>
      <c r="C94" s="671"/>
      <c r="D94" s="671"/>
      <c r="E94" s="671"/>
      <c r="F94" s="671"/>
      <c r="G94" s="671"/>
      <c r="H94" s="671"/>
      <c r="I94" s="671"/>
      <c r="J94" s="671"/>
      <c r="K94" s="671"/>
      <c r="L94" s="671"/>
      <c r="M94" s="671"/>
      <c r="N94" s="671"/>
      <c r="O94" s="961"/>
    </row>
    <row r="95" spans="1:15" ht="17.25" customHeight="1" thickBot="1"/>
    <row r="96" spans="1:15" ht="17.25" customHeight="1">
      <c r="A96" s="413" t="s">
        <v>673</v>
      </c>
      <c r="B96" s="962" t="s">
        <v>674</v>
      </c>
      <c r="C96" s="962"/>
      <c r="D96" s="962"/>
      <c r="E96" s="962"/>
      <c r="F96" s="962"/>
      <c r="G96" s="962"/>
      <c r="H96" s="962"/>
      <c r="I96" s="962"/>
      <c r="J96" s="962"/>
      <c r="K96" s="962"/>
      <c r="L96" s="962"/>
      <c r="M96" s="962"/>
      <c r="N96" s="963"/>
      <c r="O96" s="407" t="s">
        <v>758</v>
      </c>
    </row>
    <row r="97" spans="1:15" ht="17.25" customHeight="1">
      <c r="A97" s="416"/>
      <c r="B97" s="402" t="s">
        <v>675</v>
      </c>
      <c r="C97" s="768" t="s">
        <v>676</v>
      </c>
      <c r="D97" s="768"/>
      <c r="E97" s="768"/>
      <c r="F97" s="768"/>
      <c r="G97" s="768"/>
      <c r="H97" s="768"/>
      <c r="I97" s="768"/>
      <c r="J97" s="768"/>
      <c r="K97" s="768"/>
      <c r="L97" s="768"/>
      <c r="M97" s="768"/>
      <c r="N97" s="957"/>
      <c r="O97" s="417"/>
    </row>
    <row r="98" spans="1:15" ht="17.25" customHeight="1">
      <c r="A98" s="418"/>
      <c r="B98" s="403" t="s">
        <v>677</v>
      </c>
      <c r="C98" s="910" t="s">
        <v>678</v>
      </c>
      <c r="D98" s="910"/>
      <c r="E98" s="910"/>
      <c r="F98" s="910"/>
      <c r="G98" s="910"/>
      <c r="H98" s="910"/>
      <c r="I98" s="910"/>
      <c r="J98" s="910"/>
      <c r="K98" s="910"/>
      <c r="L98" s="910"/>
      <c r="M98" s="910"/>
      <c r="N98" s="958"/>
      <c r="O98" s="417"/>
    </row>
    <row r="99" spans="1:15" ht="17.25" customHeight="1">
      <c r="A99" s="416"/>
      <c r="B99" s="768" t="s">
        <v>713</v>
      </c>
      <c r="C99" s="768"/>
      <c r="D99" s="768"/>
      <c r="E99" s="768"/>
      <c r="F99" s="768"/>
      <c r="G99" s="768"/>
      <c r="H99" s="768"/>
      <c r="I99" s="768"/>
      <c r="J99" s="768"/>
      <c r="K99" s="768"/>
      <c r="L99" s="768"/>
      <c r="M99" s="768"/>
      <c r="N99" s="768"/>
      <c r="O99" s="919"/>
    </row>
    <row r="100" spans="1:15" ht="17.25" customHeight="1">
      <c r="A100" s="418"/>
      <c r="B100" s="670"/>
      <c r="C100" s="670"/>
      <c r="D100" s="670"/>
      <c r="E100" s="670"/>
      <c r="F100" s="670"/>
      <c r="G100" s="670"/>
      <c r="H100" s="670"/>
      <c r="I100" s="670"/>
      <c r="J100" s="670"/>
      <c r="K100" s="670"/>
      <c r="L100" s="670"/>
      <c r="M100" s="670"/>
      <c r="N100" s="670"/>
      <c r="O100" s="959"/>
    </row>
    <row r="101" spans="1:15" ht="17.25" customHeight="1">
      <c r="A101" s="37"/>
      <c r="B101" s="668"/>
      <c r="C101" s="668"/>
      <c r="D101" s="668"/>
      <c r="E101" s="668"/>
      <c r="F101" s="668"/>
      <c r="G101" s="668"/>
      <c r="H101" s="668"/>
      <c r="I101" s="668"/>
      <c r="J101" s="668"/>
      <c r="K101" s="668"/>
      <c r="L101" s="668"/>
      <c r="M101" s="668"/>
      <c r="N101" s="668"/>
      <c r="O101" s="960"/>
    </row>
    <row r="102" spans="1:15" ht="17.25" customHeight="1" thickBot="1">
      <c r="A102" s="38"/>
      <c r="B102" s="671"/>
      <c r="C102" s="671"/>
      <c r="D102" s="671"/>
      <c r="E102" s="671"/>
      <c r="F102" s="671"/>
      <c r="G102" s="671"/>
      <c r="H102" s="671"/>
      <c r="I102" s="671"/>
      <c r="J102" s="671"/>
      <c r="K102" s="671"/>
      <c r="L102" s="671"/>
      <c r="M102" s="671"/>
      <c r="N102" s="671"/>
      <c r="O102" s="961"/>
    </row>
    <row r="103" spans="1:15" ht="17.25" customHeight="1" thickBot="1"/>
    <row r="104" spans="1:15" ht="17.25" customHeight="1">
      <c r="A104" s="945" t="s">
        <v>714</v>
      </c>
      <c r="B104" s="946"/>
      <c r="C104" s="946"/>
      <c r="D104" s="946"/>
      <c r="E104" s="946"/>
      <c r="F104" s="946"/>
      <c r="G104" s="946"/>
      <c r="H104" s="946"/>
      <c r="I104" s="946"/>
      <c r="J104" s="946"/>
      <c r="K104" s="946"/>
      <c r="L104" s="946"/>
      <c r="M104" s="946"/>
      <c r="N104" s="946"/>
      <c r="O104" s="947"/>
    </row>
    <row r="105" spans="1:15" ht="17.25" customHeight="1">
      <c r="A105" s="948"/>
      <c r="B105" s="764"/>
      <c r="C105" s="764"/>
      <c r="D105" s="764"/>
      <c r="E105" s="764"/>
      <c r="F105" s="764"/>
      <c r="G105" s="764"/>
      <c r="H105" s="764"/>
      <c r="I105" s="764"/>
      <c r="J105" s="764"/>
      <c r="K105" s="764"/>
      <c r="L105" s="764"/>
      <c r="M105" s="764"/>
      <c r="N105" s="764"/>
      <c r="O105" s="949"/>
    </row>
    <row r="106" spans="1:15" ht="17.25" customHeight="1">
      <c r="A106" s="948"/>
      <c r="B106" s="764"/>
      <c r="C106" s="764"/>
      <c r="D106" s="764"/>
      <c r="E106" s="764"/>
      <c r="F106" s="764"/>
      <c r="G106" s="764"/>
      <c r="H106" s="764"/>
      <c r="I106" s="764"/>
      <c r="J106" s="764"/>
      <c r="K106" s="764"/>
      <c r="L106" s="764"/>
      <c r="M106" s="764"/>
      <c r="N106" s="764"/>
      <c r="O106" s="949"/>
    </row>
    <row r="107" spans="1:15" ht="17.25" customHeight="1">
      <c r="A107" s="948"/>
      <c r="B107" s="764"/>
      <c r="C107" s="764"/>
      <c r="D107" s="764"/>
      <c r="E107" s="764"/>
      <c r="F107" s="764"/>
      <c r="G107" s="764"/>
      <c r="H107" s="764"/>
      <c r="I107" s="764"/>
      <c r="J107" s="764"/>
      <c r="K107" s="764"/>
      <c r="L107" s="764"/>
      <c r="M107" s="764"/>
      <c r="N107" s="764"/>
      <c r="O107" s="949"/>
    </row>
    <row r="108" spans="1:15" ht="17.25" customHeight="1">
      <c r="A108" s="950" t="s">
        <v>715</v>
      </c>
      <c r="B108" s="951"/>
      <c r="C108" s="951"/>
      <c r="D108" s="951"/>
      <c r="E108" s="951"/>
      <c r="F108" s="951"/>
      <c r="G108" s="951"/>
      <c r="H108" s="951"/>
      <c r="I108" s="951"/>
      <c r="J108" s="951"/>
      <c r="K108" s="951"/>
      <c r="L108" s="951"/>
      <c r="M108" s="951"/>
      <c r="N108" s="951"/>
      <c r="O108" s="952"/>
    </row>
    <row r="109" spans="1:15" ht="17.25" customHeight="1">
      <c r="A109" s="948"/>
      <c r="B109" s="764"/>
      <c r="C109" s="764"/>
      <c r="D109" s="764"/>
      <c r="E109" s="764"/>
      <c r="F109" s="764"/>
      <c r="G109" s="764"/>
      <c r="H109" s="764"/>
      <c r="I109" s="764"/>
      <c r="J109" s="764"/>
      <c r="K109" s="764"/>
      <c r="L109" s="764"/>
      <c r="M109" s="764"/>
      <c r="N109" s="764"/>
      <c r="O109" s="949"/>
    </row>
    <row r="110" spans="1:15" ht="17.25" customHeight="1">
      <c r="A110" s="948"/>
      <c r="B110" s="764"/>
      <c r="C110" s="764"/>
      <c r="D110" s="764"/>
      <c r="E110" s="764"/>
      <c r="F110" s="764"/>
      <c r="G110" s="764"/>
      <c r="H110" s="764"/>
      <c r="I110" s="764"/>
      <c r="J110" s="764"/>
      <c r="K110" s="764"/>
      <c r="L110" s="764"/>
      <c r="M110" s="764"/>
      <c r="N110" s="764"/>
      <c r="O110" s="949"/>
    </row>
    <row r="111" spans="1:15" ht="17.25" customHeight="1" thickBot="1">
      <c r="A111" s="953"/>
      <c r="B111" s="954"/>
      <c r="C111" s="954"/>
      <c r="D111" s="954"/>
      <c r="E111" s="954"/>
      <c r="F111" s="954"/>
      <c r="G111" s="954"/>
      <c r="H111" s="954"/>
      <c r="I111" s="954"/>
      <c r="J111" s="954"/>
      <c r="K111" s="954"/>
      <c r="L111" s="954"/>
      <c r="M111" s="954"/>
      <c r="N111" s="954"/>
      <c r="O111" s="955"/>
    </row>
    <row r="112" spans="1:15" ht="17.25" customHeight="1">
      <c r="O112" s="365" t="s">
        <v>679</v>
      </c>
    </row>
  </sheetData>
  <mergeCells count="109">
    <mergeCell ref="A1:O1"/>
    <mergeCell ref="A3:C3"/>
    <mergeCell ref="A4:C4"/>
    <mergeCell ref="A5:C5"/>
    <mergeCell ref="A6:C6"/>
    <mergeCell ref="D5:F5"/>
    <mergeCell ref="D6:F6"/>
    <mergeCell ref="A9:C10"/>
    <mergeCell ref="A11:C12"/>
    <mergeCell ref="E12:F12"/>
    <mergeCell ref="I6:J6"/>
    <mergeCell ref="K6:L6"/>
    <mergeCell ref="A8:N8"/>
    <mergeCell ref="O9:O10"/>
    <mergeCell ref="O11:O12"/>
    <mergeCell ref="J19:K19"/>
    <mergeCell ref="J20:K20"/>
    <mergeCell ref="N14:O14"/>
    <mergeCell ref="B22:N22"/>
    <mergeCell ref="C23:N23"/>
    <mergeCell ref="B25:N25"/>
    <mergeCell ref="D3:O3"/>
    <mergeCell ref="D4:O4"/>
    <mergeCell ref="E9:F9"/>
    <mergeCell ref="E10:F10"/>
    <mergeCell ref="E11:F11"/>
    <mergeCell ref="J14:K14"/>
    <mergeCell ref="G5:H5"/>
    <mergeCell ref="G6:H6"/>
    <mergeCell ref="I5:J5"/>
    <mergeCell ref="K5:L5"/>
    <mergeCell ref="M6:N6"/>
    <mergeCell ref="M5:N5"/>
    <mergeCell ref="A14:E20"/>
    <mergeCell ref="F14:H20"/>
    <mergeCell ref="J15:K15"/>
    <mergeCell ref="J16:K16"/>
    <mergeCell ref="J17:K17"/>
    <mergeCell ref="J18:K18"/>
    <mergeCell ref="O28:O29"/>
    <mergeCell ref="O30:O31"/>
    <mergeCell ref="O32:O33"/>
    <mergeCell ref="C27:O27"/>
    <mergeCell ref="C34:N34"/>
    <mergeCell ref="C35:N35"/>
    <mergeCell ref="O34:O35"/>
    <mergeCell ref="C26:N26"/>
    <mergeCell ref="C28:E29"/>
    <mergeCell ref="C30:E31"/>
    <mergeCell ref="C32:E33"/>
    <mergeCell ref="F28:N29"/>
    <mergeCell ref="F30:N31"/>
    <mergeCell ref="F32:N33"/>
    <mergeCell ref="C42:N42"/>
    <mergeCell ref="O41:O42"/>
    <mergeCell ref="C43:N43"/>
    <mergeCell ref="C44:N44"/>
    <mergeCell ref="C45:N45"/>
    <mergeCell ref="B46:O46"/>
    <mergeCell ref="B38:N38"/>
    <mergeCell ref="B37:O37"/>
    <mergeCell ref="C39:N39"/>
    <mergeCell ref="C40:N40"/>
    <mergeCell ref="C41:N41"/>
    <mergeCell ref="C57:N57"/>
    <mergeCell ref="C58:N58"/>
    <mergeCell ref="C59:N59"/>
    <mergeCell ref="C60:N60"/>
    <mergeCell ref="B61:O61"/>
    <mergeCell ref="B62:O64"/>
    <mergeCell ref="B47:O49"/>
    <mergeCell ref="B50:O50"/>
    <mergeCell ref="B51:O53"/>
    <mergeCell ref="B54:N54"/>
    <mergeCell ref="C55:N55"/>
    <mergeCell ref="C56:N56"/>
    <mergeCell ref="C78:N78"/>
    <mergeCell ref="C79:N79"/>
    <mergeCell ref="O78:O79"/>
    <mergeCell ref="B66:N66"/>
    <mergeCell ref="C67:N67"/>
    <mergeCell ref="C68:N68"/>
    <mergeCell ref="C69:N69"/>
    <mergeCell ref="B70:O70"/>
    <mergeCell ref="B71:O73"/>
    <mergeCell ref="A104:O104"/>
    <mergeCell ref="A105:O107"/>
    <mergeCell ref="A108:O108"/>
    <mergeCell ref="A109:O111"/>
    <mergeCell ref="O59:O60"/>
    <mergeCell ref="C97:N97"/>
    <mergeCell ref="C98:N98"/>
    <mergeCell ref="B99:O99"/>
    <mergeCell ref="B100:O102"/>
    <mergeCell ref="C88:N88"/>
    <mergeCell ref="C89:N89"/>
    <mergeCell ref="C90:N90"/>
    <mergeCell ref="B91:O91"/>
    <mergeCell ref="B92:O94"/>
    <mergeCell ref="B96:N96"/>
    <mergeCell ref="C80:N80"/>
    <mergeCell ref="C81:N81"/>
    <mergeCell ref="B82:O82"/>
    <mergeCell ref="B83:O85"/>
    <mergeCell ref="B86:N86"/>
    <mergeCell ref="C87:N87"/>
    <mergeCell ref="B75:O75"/>
    <mergeCell ref="B76:N76"/>
    <mergeCell ref="C77:N77"/>
  </mergeCells>
  <phoneticPr fontId="1"/>
  <dataValidations count="4">
    <dataValidation type="list" allowBlank="1" showInputMessage="1" showErrorMessage="1" errorTitle="入力エラー" error="プルダウンより選択してください。" sqref="O9:O10">
      <formula1>"1,2,3,4"</formula1>
    </dataValidation>
    <dataValidation type="list" allowBlank="1" showInputMessage="1" showErrorMessage="1" errorTitle="入力エラー" error="プルダウンより選択してください。" sqref="O11:O12">
      <formula1>"1,2,3,4,5"</formula1>
    </dataValidation>
    <dataValidation type="list" allowBlank="1" showInputMessage="1" showErrorMessage="1" errorTitle="入力エラー" error="プルダウンより選択してください。" sqref="O23 O26 O39:O40 O43:O45 O55:O58 O67:O69 O77 O80:O81 O87:O90 O97:O98 O28:O35">
      <formula1>"7,6,5,4,3,2,1,0"</formula1>
    </dataValidation>
    <dataValidation type="list" allowBlank="1" showInputMessage="1" showErrorMessage="1" errorTitle="入力エラー" error="プルダウンより選択してください。" sqref="O41:O42 O59:O60 O78:O79">
      <formula1>"1,2,0"</formula1>
    </dataValidation>
  </dataValidations>
  <printOptions horizontalCentered="1"/>
  <pageMargins left="0.51181102362204722" right="0.51181102362204722" top="0.74803149606299213" bottom="0.55118110236220474" header="0.31496062992125984" footer="0.31496062992125984"/>
  <pageSetup paperSize="9" scale="76" orientation="portrait" blackAndWhite="1" r:id="rId1"/>
  <rowBreaks count="1" manualBreakCount="1">
    <brk id="5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N38"/>
  <sheetViews>
    <sheetView showGridLines="0" showZeros="0" view="pageBreakPreview" zoomScaleNormal="100" zoomScaleSheetLayoutView="100" workbookViewId="0">
      <selection sqref="A1:K1"/>
    </sheetView>
  </sheetViews>
  <sheetFormatPr defaultRowHeight="17.25" customHeight="1"/>
  <cols>
    <col min="1" max="1" width="3.125" style="3" bestFit="1" customWidth="1"/>
    <col min="2" max="2" width="11.75" style="3" customWidth="1"/>
    <col min="3" max="3" width="5.375" style="3" bestFit="1" customWidth="1"/>
    <col min="4" max="4" width="19.25" style="3" customWidth="1"/>
    <col min="5" max="5" width="3.375" style="3" bestFit="1" customWidth="1"/>
    <col min="6" max="6" width="12.125" style="3" bestFit="1" customWidth="1"/>
    <col min="7" max="7" width="7.75" style="394" customWidth="1"/>
    <col min="8" max="8" width="6.75" style="394" customWidth="1"/>
    <col min="9" max="10" width="13.125" style="3" customWidth="1"/>
    <col min="11" max="16384" width="9" style="3"/>
  </cols>
  <sheetData>
    <row r="1" spans="1:14" ht="17.25" customHeight="1">
      <c r="A1" s="498"/>
    </row>
    <row r="2" spans="1:14" ht="17.25" customHeight="1">
      <c r="A2" s="622" t="s">
        <v>760</v>
      </c>
      <c r="B2" s="622"/>
      <c r="C2" s="622"/>
      <c r="D2" s="622"/>
      <c r="E2" s="622"/>
      <c r="F2" s="622"/>
      <c r="G2" s="622"/>
      <c r="H2" s="622"/>
      <c r="I2" s="622"/>
      <c r="J2" s="622"/>
    </row>
    <row r="3" spans="1:14" ht="17.25" customHeight="1">
      <c r="A3" s="1009" t="s">
        <v>761</v>
      </c>
      <c r="B3" s="1009"/>
      <c r="C3" s="1009"/>
      <c r="D3" s="1009"/>
      <c r="E3" s="1009"/>
      <c r="F3" s="1009"/>
      <c r="G3" s="1009"/>
      <c r="H3" s="1009"/>
      <c r="I3" s="1009"/>
      <c r="J3" s="1009"/>
    </row>
    <row r="5" spans="1:14" ht="21.75" customHeight="1">
      <c r="F5" s="392" t="s">
        <v>762</v>
      </c>
      <c r="G5" s="575"/>
      <c r="H5" s="575"/>
      <c r="I5" s="575"/>
      <c r="J5" s="575"/>
    </row>
    <row r="6" spans="1:14" ht="21.75" customHeight="1">
      <c r="F6" s="392" t="s">
        <v>763</v>
      </c>
      <c r="G6" s="437"/>
      <c r="H6" s="432" t="s">
        <v>786</v>
      </c>
      <c r="I6" s="392"/>
      <c r="J6" s="392"/>
    </row>
    <row r="7" spans="1:14" ht="21.75" customHeight="1">
      <c r="F7" s="392" t="s">
        <v>764</v>
      </c>
      <c r="G7" s="943" t="s">
        <v>785</v>
      </c>
      <c r="H7" s="943"/>
      <c r="I7" s="943"/>
      <c r="J7" s="129"/>
      <c r="K7" s="394"/>
      <c r="L7" s="394"/>
      <c r="M7" s="394"/>
      <c r="N7" s="394"/>
    </row>
    <row r="10" spans="1:14" ht="17.25" customHeight="1">
      <c r="A10" s="229" t="s">
        <v>766</v>
      </c>
      <c r="B10" s="395" t="s">
        <v>767</v>
      </c>
      <c r="J10" s="390" t="s">
        <v>765</v>
      </c>
    </row>
    <row r="11" spans="1:14" ht="23.25" customHeight="1">
      <c r="A11" s="1008" t="s">
        <v>768</v>
      </c>
      <c r="B11" s="1008"/>
      <c r="C11" s="1008"/>
      <c r="D11" s="1008" t="s">
        <v>769</v>
      </c>
      <c r="E11" s="1008"/>
      <c r="F11" s="1008"/>
      <c r="G11" s="1008"/>
      <c r="H11" s="1008"/>
      <c r="I11" s="516" t="s">
        <v>770</v>
      </c>
      <c r="J11" s="516" t="s">
        <v>771</v>
      </c>
    </row>
    <row r="12" spans="1:14" ht="23.25" customHeight="1">
      <c r="A12" s="1010">
        <v>44045</v>
      </c>
      <c r="B12" s="1011"/>
      <c r="C12" s="438">
        <f>A12</f>
        <v>44045</v>
      </c>
      <c r="D12" s="921"/>
      <c r="E12" s="921"/>
      <c r="F12" s="921"/>
      <c r="G12" s="921"/>
      <c r="H12" s="921"/>
      <c r="I12" s="250"/>
      <c r="J12" s="250"/>
    </row>
    <row r="13" spans="1:14" ht="23.25" customHeight="1">
      <c r="A13" s="1006">
        <f>A12+1</f>
        <v>44046</v>
      </c>
      <c r="B13" s="1007"/>
      <c r="C13" s="438">
        <f t="shared" ref="C13:C26" si="0">A13</f>
        <v>44046</v>
      </c>
      <c r="D13" s="921"/>
      <c r="E13" s="921"/>
      <c r="F13" s="921"/>
      <c r="G13" s="921"/>
      <c r="H13" s="921"/>
      <c r="I13" s="250"/>
      <c r="J13" s="250"/>
    </row>
    <row r="14" spans="1:14" ht="23.25" customHeight="1">
      <c r="A14" s="1006">
        <f t="shared" ref="A14:A26" si="1">A13+1</f>
        <v>44047</v>
      </c>
      <c r="B14" s="1007"/>
      <c r="C14" s="438">
        <f t="shared" si="0"/>
        <v>44047</v>
      </c>
      <c r="D14" s="921"/>
      <c r="E14" s="921"/>
      <c r="F14" s="921"/>
      <c r="G14" s="921"/>
      <c r="H14" s="921"/>
      <c r="I14" s="250"/>
      <c r="J14" s="250"/>
    </row>
    <row r="15" spans="1:14" ht="23.25" customHeight="1">
      <c r="A15" s="1006">
        <f t="shared" si="1"/>
        <v>44048</v>
      </c>
      <c r="B15" s="1007"/>
      <c r="C15" s="438">
        <f t="shared" si="0"/>
        <v>44048</v>
      </c>
      <c r="D15" s="921"/>
      <c r="E15" s="921"/>
      <c r="F15" s="921"/>
      <c r="G15" s="921"/>
      <c r="H15" s="921"/>
      <c r="I15" s="250"/>
      <c r="J15" s="250"/>
    </row>
    <row r="16" spans="1:14" ht="23.25" customHeight="1">
      <c r="A16" s="1006">
        <f t="shared" si="1"/>
        <v>44049</v>
      </c>
      <c r="B16" s="1007"/>
      <c r="C16" s="438">
        <f t="shared" si="0"/>
        <v>44049</v>
      </c>
      <c r="D16" s="921"/>
      <c r="E16" s="921"/>
      <c r="F16" s="921"/>
      <c r="G16" s="921"/>
      <c r="H16" s="921"/>
      <c r="I16" s="250"/>
      <c r="J16" s="250"/>
    </row>
    <row r="17" spans="1:10" ht="23.25" customHeight="1">
      <c r="A17" s="1006">
        <f t="shared" si="1"/>
        <v>44050</v>
      </c>
      <c r="B17" s="1007"/>
      <c r="C17" s="438">
        <f t="shared" si="0"/>
        <v>44050</v>
      </c>
      <c r="D17" s="921"/>
      <c r="E17" s="921"/>
      <c r="F17" s="921"/>
      <c r="G17" s="921"/>
      <c r="H17" s="921"/>
      <c r="I17" s="250"/>
      <c r="J17" s="250"/>
    </row>
    <row r="18" spans="1:10" ht="23.25" customHeight="1">
      <c r="A18" s="1006">
        <f t="shared" si="1"/>
        <v>44051</v>
      </c>
      <c r="B18" s="1007"/>
      <c r="C18" s="438">
        <f t="shared" si="0"/>
        <v>44051</v>
      </c>
      <c r="D18" s="921"/>
      <c r="E18" s="921"/>
      <c r="F18" s="921"/>
      <c r="G18" s="921"/>
      <c r="H18" s="921"/>
      <c r="I18" s="250"/>
      <c r="J18" s="250"/>
    </row>
    <row r="19" spans="1:10" ht="23.25" customHeight="1">
      <c r="A19" s="1006">
        <f t="shared" si="1"/>
        <v>44052</v>
      </c>
      <c r="B19" s="1007"/>
      <c r="C19" s="438">
        <f t="shared" si="0"/>
        <v>44052</v>
      </c>
      <c r="D19" s="921"/>
      <c r="E19" s="921"/>
      <c r="F19" s="921"/>
      <c r="G19" s="921"/>
      <c r="H19" s="921"/>
      <c r="I19" s="250"/>
      <c r="J19" s="250"/>
    </row>
    <row r="20" spans="1:10" ht="23.25" customHeight="1">
      <c r="A20" s="1006">
        <f t="shared" si="1"/>
        <v>44053</v>
      </c>
      <c r="B20" s="1007"/>
      <c r="C20" s="438">
        <f t="shared" si="0"/>
        <v>44053</v>
      </c>
      <c r="D20" s="921"/>
      <c r="E20" s="921"/>
      <c r="F20" s="921"/>
      <c r="G20" s="921"/>
      <c r="H20" s="921"/>
      <c r="I20" s="250"/>
      <c r="J20" s="250"/>
    </row>
    <row r="21" spans="1:10" ht="23.25" customHeight="1">
      <c r="A21" s="1006">
        <f t="shared" si="1"/>
        <v>44054</v>
      </c>
      <c r="B21" s="1007"/>
      <c r="C21" s="438">
        <f t="shared" si="0"/>
        <v>44054</v>
      </c>
      <c r="D21" s="921"/>
      <c r="E21" s="921"/>
      <c r="F21" s="921"/>
      <c r="G21" s="921"/>
      <c r="H21" s="921"/>
      <c r="I21" s="250"/>
      <c r="J21" s="250"/>
    </row>
    <row r="22" spans="1:10" ht="23.25" customHeight="1">
      <c r="A22" s="1006">
        <f t="shared" si="1"/>
        <v>44055</v>
      </c>
      <c r="B22" s="1007"/>
      <c r="C22" s="438">
        <f t="shared" si="0"/>
        <v>44055</v>
      </c>
      <c r="D22" s="921"/>
      <c r="E22" s="921"/>
      <c r="F22" s="921"/>
      <c r="G22" s="921"/>
      <c r="H22" s="921"/>
      <c r="I22" s="250"/>
      <c r="J22" s="250"/>
    </row>
    <row r="23" spans="1:10" ht="23.25" customHeight="1">
      <c r="A23" s="1006">
        <f t="shared" si="1"/>
        <v>44056</v>
      </c>
      <c r="B23" s="1007"/>
      <c r="C23" s="438">
        <f t="shared" si="0"/>
        <v>44056</v>
      </c>
      <c r="D23" s="921"/>
      <c r="E23" s="921"/>
      <c r="F23" s="921"/>
      <c r="G23" s="921"/>
      <c r="H23" s="921"/>
      <c r="I23" s="250"/>
      <c r="J23" s="250"/>
    </row>
    <row r="24" spans="1:10" ht="23.25" customHeight="1">
      <c r="A24" s="1006">
        <f t="shared" si="1"/>
        <v>44057</v>
      </c>
      <c r="B24" s="1007"/>
      <c r="C24" s="438">
        <f t="shared" si="0"/>
        <v>44057</v>
      </c>
      <c r="D24" s="921"/>
      <c r="E24" s="921"/>
      <c r="F24" s="921"/>
      <c r="G24" s="921"/>
      <c r="H24" s="921"/>
      <c r="I24" s="250"/>
      <c r="J24" s="250"/>
    </row>
    <row r="25" spans="1:10" ht="23.25" customHeight="1">
      <c r="A25" s="1006">
        <f t="shared" si="1"/>
        <v>44058</v>
      </c>
      <c r="B25" s="1007"/>
      <c r="C25" s="438">
        <f t="shared" si="0"/>
        <v>44058</v>
      </c>
      <c r="D25" s="921"/>
      <c r="E25" s="921"/>
      <c r="F25" s="921"/>
      <c r="G25" s="921"/>
      <c r="H25" s="921"/>
      <c r="I25" s="250"/>
      <c r="J25" s="250"/>
    </row>
    <row r="26" spans="1:10" ht="23.25" customHeight="1">
      <c r="A26" s="1006">
        <f t="shared" si="1"/>
        <v>44059</v>
      </c>
      <c r="B26" s="1007"/>
      <c r="C26" s="438">
        <f t="shared" si="0"/>
        <v>44059</v>
      </c>
      <c r="D26" s="921"/>
      <c r="E26" s="921"/>
      <c r="F26" s="921"/>
      <c r="G26" s="921"/>
      <c r="H26" s="921"/>
      <c r="I26" s="250"/>
      <c r="J26" s="250"/>
    </row>
    <row r="27" spans="1:10" ht="23.25" customHeight="1">
      <c r="D27" s="430"/>
      <c r="H27" s="431" t="s">
        <v>772</v>
      </c>
      <c r="I27" s="433">
        <f>SUM(I12:I26)</f>
        <v>0</v>
      </c>
      <c r="J27" s="433">
        <f>SUM(J12:J26)</f>
        <v>0</v>
      </c>
    </row>
    <row r="29" spans="1:10" ht="23.25" customHeight="1">
      <c r="I29" s="623" t="s">
        <v>773</v>
      </c>
      <c r="J29" s="623"/>
    </row>
    <row r="30" spans="1:10" ht="23.25" customHeight="1">
      <c r="I30" s="1012">
        <f>SUM(I27:J27)</f>
        <v>0</v>
      </c>
      <c r="J30" s="1013"/>
    </row>
    <row r="32" spans="1:10" ht="17.25" customHeight="1">
      <c r="A32" s="229" t="s">
        <v>774</v>
      </c>
      <c r="B32" s="395" t="s">
        <v>775</v>
      </c>
    </row>
    <row r="33" spans="1:10" ht="23.25" customHeight="1">
      <c r="A33" s="1008" t="s">
        <v>776</v>
      </c>
      <c r="B33" s="1008"/>
      <c r="C33" s="1008"/>
      <c r="D33" s="1008" t="s">
        <v>781</v>
      </c>
      <c r="E33" s="1008"/>
      <c r="F33" s="1008"/>
      <c r="G33" s="1008"/>
      <c r="H33" s="1008" t="s">
        <v>783</v>
      </c>
      <c r="I33" s="1008"/>
      <c r="J33" s="516" t="s">
        <v>784</v>
      </c>
    </row>
    <row r="34" spans="1:10" ht="23.25" customHeight="1">
      <c r="A34" s="623" t="s">
        <v>777</v>
      </c>
      <c r="B34" s="623"/>
      <c r="C34" s="623"/>
      <c r="D34" s="435"/>
      <c r="E34" s="393" t="s">
        <v>782</v>
      </c>
      <c r="F34" s="808"/>
      <c r="G34" s="922"/>
      <c r="H34" s="922"/>
      <c r="I34" s="922"/>
      <c r="J34" s="436"/>
    </row>
    <row r="35" spans="1:10" ht="23.25" customHeight="1">
      <c r="A35" s="623" t="s">
        <v>778</v>
      </c>
      <c r="B35" s="623"/>
      <c r="C35" s="623"/>
      <c r="D35" s="922"/>
      <c r="E35" s="922"/>
      <c r="F35" s="922"/>
      <c r="G35" s="922"/>
      <c r="H35" s="922"/>
      <c r="I35" s="922"/>
      <c r="J35" s="436"/>
    </row>
    <row r="36" spans="1:10" ht="23.25" customHeight="1">
      <c r="A36" s="623" t="s">
        <v>779</v>
      </c>
      <c r="B36" s="623"/>
      <c r="C36" s="623"/>
      <c r="D36" s="922"/>
      <c r="E36" s="922"/>
      <c r="F36" s="922"/>
      <c r="G36" s="922"/>
      <c r="H36" s="922"/>
      <c r="I36" s="922"/>
      <c r="J36" s="436"/>
    </row>
    <row r="37" spans="1:10" ht="23.25" customHeight="1">
      <c r="A37" s="623" t="s">
        <v>780</v>
      </c>
      <c r="B37" s="623"/>
      <c r="C37" s="623"/>
      <c r="D37" s="922"/>
      <c r="E37" s="922"/>
      <c r="F37" s="922"/>
      <c r="G37" s="922"/>
      <c r="H37" s="922"/>
      <c r="I37" s="922"/>
      <c r="J37" s="436"/>
    </row>
    <row r="38" spans="1:10" ht="23.25" customHeight="1">
      <c r="I38" s="390" t="s">
        <v>772</v>
      </c>
      <c r="J38" s="434">
        <f>SUM(J34:J37)</f>
        <v>0</v>
      </c>
    </row>
  </sheetData>
  <mergeCells count="53">
    <mergeCell ref="H37:I37"/>
    <mergeCell ref="D35:G35"/>
    <mergeCell ref="D36:G36"/>
    <mergeCell ref="D37:G37"/>
    <mergeCell ref="G7:I7"/>
    <mergeCell ref="D26:H26"/>
    <mergeCell ref="I29:J29"/>
    <mergeCell ref="I30:J30"/>
    <mergeCell ref="H33:I33"/>
    <mergeCell ref="H35:I35"/>
    <mergeCell ref="H36:I36"/>
    <mergeCell ref="D20:H20"/>
    <mergeCell ref="D21:H21"/>
    <mergeCell ref="D22:H22"/>
    <mergeCell ref="D23:H23"/>
    <mergeCell ref="D24:H24"/>
    <mergeCell ref="D25:H25"/>
    <mergeCell ref="A2:J2"/>
    <mergeCell ref="A3:J3"/>
    <mergeCell ref="D12:H12"/>
    <mergeCell ref="D13:H13"/>
    <mergeCell ref="D14:H14"/>
    <mergeCell ref="D15:H15"/>
    <mergeCell ref="A12:B12"/>
    <mergeCell ref="A13:B13"/>
    <mergeCell ref="A14:B14"/>
    <mergeCell ref="A15:B15"/>
    <mergeCell ref="A16:B16"/>
    <mergeCell ref="A17:B17"/>
    <mergeCell ref="A37:C37"/>
    <mergeCell ref="H34:I34"/>
    <mergeCell ref="D11:H11"/>
    <mergeCell ref="G5:J5"/>
    <mergeCell ref="D16:H16"/>
    <mergeCell ref="D17:H17"/>
    <mergeCell ref="D18:H18"/>
    <mergeCell ref="D19:H19"/>
    <mergeCell ref="D33:G33"/>
    <mergeCell ref="F34:G34"/>
    <mergeCell ref="A35:C35"/>
    <mergeCell ref="A33:C33"/>
    <mergeCell ref="A24:B24"/>
    <mergeCell ref="A25:B25"/>
    <mergeCell ref="A26:B26"/>
    <mergeCell ref="A11:C11"/>
    <mergeCell ref="A34:C34"/>
    <mergeCell ref="A36:C36"/>
    <mergeCell ref="A18:B18"/>
    <mergeCell ref="A19:B19"/>
    <mergeCell ref="A20:B20"/>
    <mergeCell ref="A21:B21"/>
    <mergeCell ref="A22:B22"/>
    <mergeCell ref="A23:B23"/>
  </mergeCells>
  <phoneticPr fontId="1"/>
  <printOptions horizontalCentered="1"/>
  <pageMargins left="0.51181102362204722" right="0.51181102362204722" top="0.74803149606299213" bottom="0.55118110236220474" header="0.31496062992125984" footer="0.31496062992125984"/>
  <pageSetup paperSize="9" scale="97" orientation="portrait" blackAndWhite="1"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M55"/>
  <sheetViews>
    <sheetView showGridLines="0" showZeros="0" view="pageBreakPreview" zoomScaleNormal="100" zoomScaleSheetLayoutView="100" workbookViewId="0">
      <selection sqref="A1:K1"/>
    </sheetView>
  </sheetViews>
  <sheetFormatPr defaultRowHeight="17.25" customHeight="1"/>
  <cols>
    <col min="1" max="1" width="3.75" style="439" bestFit="1" customWidth="1"/>
    <col min="2" max="2" width="31.625" style="439" customWidth="1"/>
    <col min="3" max="3" width="33.75" style="439" customWidth="1"/>
    <col min="4" max="6" width="11" style="439" customWidth="1"/>
    <col min="7" max="13" width="11" style="439" hidden="1" customWidth="1"/>
    <col min="14" max="16384" width="9" style="439"/>
  </cols>
  <sheetData>
    <row r="1" spans="1:13" ht="17.25" customHeight="1">
      <c r="A1" s="394" t="s">
        <v>787</v>
      </c>
    </row>
    <row r="2" spans="1:13" ht="17.25" customHeight="1">
      <c r="A2" s="1014" t="s">
        <v>788</v>
      </c>
      <c r="B2" s="1014"/>
      <c r="C2" s="1014"/>
      <c r="D2" s="1014"/>
      <c r="E2" s="1014"/>
      <c r="F2" s="1014"/>
      <c r="G2" s="1014"/>
      <c r="H2" s="1014"/>
      <c r="I2" s="1014"/>
      <c r="J2" s="1014"/>
      <c r="K2" s="1014"/>
      <c r="L2" s="1014"/>
      <c r="M2" s="1014"/>
    </row>
    <row r="3" spans="1:13" ht="17.25" customHeight="1">
      <c r="A3" s="1014" t="s">
        <v>791</v>
      </c>
      <c r="B3" s="1014"/>
      <c r="C3" s="1014"/>
      <c r="D3" s="1014"/>
      <c r="E3" s="1014"/>
      <c r="F3" s="1014"/>
      <c r="G3" s="1014"/>
      <c r="H3" s="1014"/>
      <c r="I3" s="1014"/>
      <c r="J3" s="1014"/>
      <c r="K3" s="1014"/>
      <c r="L3" s="1014"/>
      <c r="M3" s="1014"/>
    </row>
    <row r="5" spans="1:13" ht="21" customHeight="1">
      <c r="A5" s="444" t="s">
        <v>789</v>
      </c>
      <c r="B5" s="445" t="s">
        <v>876</v>
      </c>
      <c r="C5" s="444" t="s">
        <v>790</v>
      </c>
      <c r="D5" s="513">
        <f>⑤海外研修実績日程表!A7</f>
        <v>44046</v>
      </c>
      <c r="E5" s="513">
        <f>D5+1</f>
        <v>44047</v>
      </c>
      <c r="F5" s="513">
        <f>E5+1</f>
        <v>44048</v>
      </c>
      <c r="G5" s="513">
        <f t="shared" ref="G5:J5" si="0">F5+1</f>
        <v>44049</v>
      </c>
      <c r="H5" s="513">
        <f t="shared" si="0"/>
        <v>44050</v>
      </c>
      <c r="I5" s="513">
        <f t="shared" si="0"/>
        <v>44051</v>
      </c>
      <c r="J5" s="513">
        <f t="shared" si="0"/>
        <v>44052</v>
      </c>
      <c r="K5" s="513">
        <f>J5+1</f>
        <v>44053</v>
      </c>
      <c r="L5" s="513">
        <f>K5+1</f>
        <v>44054</v>
      </c>
      <c r="M5" s="513">
        <f>L5+1</f>
        <v>44055</v>
      </c>
    </row>
    <row r="6" spans="1:13" ht="21" customHeight="1">
      <c r="A6" s="441">
        <v>1</v>
      </c>
      <c r="B6" s="447" t="str">
        <f>④研修生名簿!B6&amp;④研修生名簿!C6</f>
        <v>Mr.abc def</v>
      </c>
      <c r="C6" s="448">
        <f>④研修生名簿!F6</f>
        <v>0</v>
      </c>
      <c r="D6" s="443"/>
      <c r="E6" s="443"/>
      <c r="F6" s="443"/>
      <c r="G6" s="443"/>
      <c r="H6" s="443"/>
      <c r="I6" s="443"/>
      <c r="J6" s="443"/>
      <c r="K6" s="443"/>
      <c r="L6" s="443"/>
      <c r="M6" s="443"/>
    </row>
    <row r="7" spans="1:13" ht="21" customHeight="1">
      <c r="A7" s="441">
        <v>2</v>
      </c>
      <c r="B7" s="450" t="str">
        <f>④研修生名簿!B7&amp;④研修生名簿!C7</f>
        <v>Ms.</v>
      </c>
      <c r="C7" s="448">
        <f>④研修生名簿!F7</f>
        <v>0</v>
      </c>
      <c r="D7" s="443"/>
      <c r="E7" s="443"/>
      <c r="F7" s="443"/>
      <c r="G7" s="443"/>
      <c r="H7" s="443"/>
      <c r="I7" s="443"/>
      <c r="J7" s="443"/>
      <c r="K7" s="443"/>
      <c r="L7" s="443"/>
      <c r="M7" s="443"/>
    </row>
    <row r="8" spans="1:13" ht="21" customHeight="1">
      <c r="A8" s="441">
        <v>3</v>
      </c>
      <c r="B8" s="450" t="str">
        <f>④研修生名簿!B8&amp;④研修生名簿!C8</f>
        <v/>
      </c>
      <c r="C8" s="448">
        <f>④研修生名簿!F8</f>
        <v>0</v>
      </c>
      <c r="D8" s="443"/>
      <c r="E8" s="443"/>
      <c r="F8" s="443"/>
      <c r="G8" s="443"/>
      <c r="H8" s="443"/>
      <c r="I8" s="443"/>
      <c r="J8" s="443"/>
      <c r="K8" s="443"/>
      <c r="L8" s="443"/>
      <c r="M8" s="443"/>
    </row>
    <row r="9" spans="1:13" ht="21" customHeight="1">
      <c r="A9" s="441">
        <v>4</v>
      </c>
      <c r="B9" s="450" t="str">
        <f>④研修生名簿!B9&amp;④研修生名簿!C9</f>
        <v/>
      </c>
      <c r="C9" s="448">
        <f>④研修生名簿!F9</f>
        <v>0</v>
      </c>
      <c r="D9" s="443"/>
      <c r="E9" s="443"/>
      <c r="F9" s="443"/>
      <c r="G9" s="443"/>
      <c r="H9" s="443"/>
      <c r="I9" s="443"/>
      <c r="J9" s="443"/>
      <c r="K9" s="443"/>
      <c r="L9" s="443"/>
      <c r="M9" s="443"/>
    </row>
    <row r="10" spans="1:13" ht="21" customHeight="1">
      <c r="A10" s="441">
        <v>5</v>
      </c>
      <c r="B10" s="450" t="str">
        <f>④研修生名簿!B10&amp;④研修生名簿!C10</f>
        <v/>
      </c>
      <c r="C10" s="448">
        <f>④研修生名簿!F10</f>
        <v>0</v>
      </c>
      <c r="D10" s="443"/>
      <c r="E10" s="443"/>
      <c r="F10" s="443"/>
      <c r="G10" s="443"/>
      <c r="H10" s="443"/>
      <c r="I10" s="443"/>
      <c r="J10" s="443"/>
      <c r="K10" s="443"/>
      <c r="L10" s="443"/>
      <c r="M10" s="443"/>
    </row>
    <row r="11" spans="1:13" ht="21" customHeight="1">
      <c r="A11" s="441">
        <v>6</v>
      </c>
      <c r="B11" s="450" t="str">
        <f>④研修生名簿!B11&amp;④研修生名簿!C11</f>
        <v/>
      </c>
      <c r="C11" s="448">
        <f>④研修生名簿!F11</f>
        <v>0</v>
      </c>
      <c r="D11" s="443"/>
      <c r="E11" s="443"/>
      <c r="F11" s="443"/>
      <c r="G11" s="443"/>
      <c r="H11" s="443"/>
      <c r="I11" s="443"/>
      <c r="J11" s="443"/>
      <c r="K11" s="443"/>
      <c r="L11" s="443"/>
      <c r="M11" s="443"/>
    </row>
    <row r="12" spans="1:13" ht="21" customHeight="1">
      <c r="A12" s="441">
        <v>7</v>
      </c>
      <c r="B12" s="450" t="str">
        <f>④研修生名簿!B12&amp;④研修生名簿!C12</f>
        <v/>
      </c>
      <c r="C12" s="448">
        <f>④研修生名簿!F12</f>
        <v>0</v>
      </c>
      <c r="D12" s="443"/>
      <c r="E12" s="443"/>
      <c r="F12" s="443"/>
      <c r="G12" s="443"/>
      <c r="H12" s="443"/>
      <c r="I12" s="443"/>
      <c r="J12" s="443"/>
      <c r="K12" s="443"/>
      <c r="L12" s="443"/>
      <c r="M12" s="443"/>
    </row>
    <row r="13" spans="1:13" ht="21" customHeight="1">
      <c r="A13" s="441">
        <v>8</v>
      </c>
      <c r="B13" s="450" t="str">
        <f>④研修生名簿!B13&amp;④研修生名簿!C13</f>
        <v/>
      </c>
      <c r="C13" s="448">
        <f>④研修生名簿!F13</f>
        <v>0</v>
      </c>
      <c r="D13" s="443"/>
      <c r="E13" s="443"/>
      <c r="F13" s="443"/>
      <c r="G13" s="443"/>
      <c r="H13" s="443"/>
      <c r="I13" s="443"/>
      <c r="J13" s="443"/>
      <c r="K13" s="443"/>
      <c r="L13" s="443"/>
      <c r="M13" s="443"/>
    </row>
    <row r="14" spans="1:13" ht="21" customHeight="1">
      <c r="A14" s="441">
        <v>9</v>
      </c>
      <c r="B14" s="450" t="str">
        <f>④研修生名簿!B14&amp;④研修生名簿!C14</f>
        <v/>
      </c>
      <c r="C14" s="448">
        <f>④研修生名簿!F14</f>
        <v>0</v>
      </c>
      <c r="D14" s="443"/>
      <c r="E14" s="443"/>
      <c r="F14" s="443"/>
      <c r="G14" s="443"/>
      <c r="H14" s="443"/>
      <c r="I14" s="443"/>
      <c r="J14" s="443"/>
      <c r="K14" s="443"/>
      <c r="L14" s="443"/>
      <c r="M14" s="443"/>
    </row>
    <row r="15" spans="1:13" ht="21" customHeight="1">
      <c r="A15" s="441">
        <v>10</v>
      </c>
      <c r="B15" s="450" t="str">
        <f>④研修生名簿!B15&amp;④研修生名簿!C15</f>
        <v/>
      </c>
      <c r="C15" s="448">
        <f>④研修生名簿!F15</f>
        <v>0</v>
      </c>
      <c r="D15" s="443"/>
      <c r="E15" s="443"/>
      <c r="F15" s="443"/>
      <c r="G15" s="443"/>
      <c r="H15" s="443"/>
      <c r="I15" s="443"/>
      <c r="J15" s="443"/>
      <c r="K15" s="443"/>
      <c r="L15" s="443"/>
      <c r="M15" s="443"/>
    </row>
    <row r="16" spans="1:13" ht="21" customHeight="1">
      <c r="A16" s="441">
        <v>11</v>
      </c>
      <c r="B16" s="450" t="str">
        <f>④研修生名簿!B16&amp;④研修生名簿!C16</f>
        <v/>
      </c>
      <c r="C16" s="448">
        <f>④研修生名簿!F16</f>
        <v>0</v>
      </c>
      <c r="D16" s="443"/>
      <c r="E16" s="443"/>
      <c r="F16" s="443"/>
      <c r="G16" s="443"/>
      <c r="H16" s="443"/>
      <c r="I16" s="443"/>
      <c r="J16" s="443"/>
      <c r="K16" s="443"/>
      <c r="L16" s="443"/>
      <c r="M16" s="443"/>
    </row>
    <row r="17" spans="1:13" ht="21" customHeight="1">
      <c r="A17" s="441">
        <v>12</v>
      </c>
      <c r="B17" s="450" t="str">
        <f>④研修生名簿!B17&amp;④研修生名簿!C17</f>
        <v/>
      </c>
      <c r="C17" s="448">
        <f>④研修生名簿!F17</f>
        <v>0</v>
      </c>
      <c r="D17" s="443"/>
      <c r="E17" s="443"/>
      <c r="F17" s="443"/>
      <c r="G17" s="443"/>
      <c r="H17" s="443"/>
      <c r="I17" s="443"/>
      <c r="J17" s="443"/>
      <c r="K17" s="443"/>
      <c r="L17" s="443"/>
      <c r="M17" s="443"/>
    </row>
    <row r="18" spans="1:13" ht="21" customHeight="1">
      <c r="A18" s="441">
        <v>13</v>
      </c>
      <c r="B18" s="450" t="str">
        <f>④研修生名簿!B18&amp;④研修生名簿!C18</f>
        <v/>
      </c>
      <c r="C18" s="448">
        <f>④研修生名簿!F18</f>
        <v>0</v>
      </c>
      <c r="D18" s="443"/>
      <c r="E18" s="443"/>
      <c r="F18" s="443"/>
      <c r="G18" s="443"/>
      <c r="H18" s="443"/>
      <c r="I18" s="443"/>
      <c r="J18" s="443"/>
      <c r="K18" s="443"/>
      <c r="L18" s="443"/>
      <c r="M18" s="443"/>
    </row>
    <row r="19" spans="1:13" ht="21" customHeight="1">
      <c r="A19" s="441">
        <v>14</v>
      </c>
      <c r="B19" s="450" t="str">
        <f>④研修生名簿!B19&amp;④研修生名簿!C19</f>
        <v/>
      </c>
      <c r="C19" s="448">
        <f>④研修生名簿!F19</f>
        <v>0</v>
      </c>
      <c r="D19" s="443"/>
      <c r="E19" s="443"/>
      <c r="F19" s="443"/>
      <c r="G19" s="443"/>
      <c r="H19" s="443"/>
      <c r="I19" s="443"/>
      <c r="J19" s="443"/>
      <c r="K19" s="443"/>
      <c r="L19" s="443"/>
      <c r="M19" s="443"/>
    </row>
    <row r="20" spans="1:13" ht="21" customHeight="1">
      <c r="A20" s="441">
        <v>15</v>
      </c>
      <c r="B20" s="450" t="str">
        <f>④研修生名簿!B20&amp;④研修生名簿!C20</f>
        <v/>
      </c>
      <c r="C20" s="448">
        <f>④研修生名簿!F20</f>
        <v>0</v>
      </c>
      <c r="D20" s="443"/>
      <c r="E20" s="443"/>
      <c r="F20" s="443"/>
      <c r="G20" s="443"/>
      <c r="H20" s="443"/>
      <c r="I20" s="443"/>
      <c r="J20" s="443"/>
      <c r="K20" s="443"/>
      <c r="L20" s="443"/>
      <c r="M20" s="443"/>
    </row>
    <row r="21" spans="1:13" ht="21" customHeight="1">
      <c r="A21" s="441">
        <v>16</v>
      </c>
      <c r="B21" s="450" t="str">
        <f>④研修生名簿!B21&amp;④研修生名簿!C21</f>
        <v/>
      </c>
      <c r="C21" s="448">
        <f>④研修生名簿!F21</f>
        <v>0</v>
      </c>
      <c r="D21" s="443"/>
      <c r="E21" s="443"/>
      <c r="F21" s="443"/>
      <c r="G21" s="443"/>
      <c r="H21" s="443"/>
      <c r="I21" s="443"/>
      <c r="J21" s="443"/>
      <c r="K21" s="443"/>
      <c r="L21" s="443"/>
      <c r="M21" s="443"/>
    </row>
    <row r="22" spans="1:13" ht="21" customHeight="1">
      <c r="A22" s="441">
        <v>17</v>
      </c>
      <c r="B22" s="450" t="str">
        <f>④研修生名簿!B22&amp;④研修生名簿!C22</f>
        <v/>
      </c>
      <c r="C22" s="448">
        <f>④研修生名簿!F22</f>
        <v>0</v>
      </c>
      <c r="D22" s="443"/>
      <c r="E22" s="443"/>
      <c r="F22" s="443"/>
      <c r="G22" s="443"/>
      <c r="H22" s="443"/>
      <c r="I22" s="443"/>
      <c r="J22" s="443"/>
      <c r="K22" s="443"/>
      <c r="L22" s="443"/>
      <c r="M22" s="443"/>
    </row>
    <row r="23" spans="1:13" ht="21" customHeight="1">
      <c r="A23" s="441">
        <v>18</v>
      </c>
      <c r="B23" s="450" t="str">
        <f>④研修生名簿!B23&amp;④研修生名簿!C23</f>
        <v/>
      </c>
      <c r="C23" s="448">
        <f>④研修生名簿!F23</f>
        <v>0</v>
      </c>
      <c r="D23" s="443"/>
      <c r="E23" s="443"/>
      <c r="F23" s="443"/>
      <c r="G23" s="443"/>
      <c r="H23" s="443"/>
      <c r="I23" s="443"/>
      <c r="J23" s="443"/>
      <c r="K23" s="443"/>
      <c r="L23" s="443"/>
      <c r="M23" s="443"/>
    </row>
    <row r="24" spans="1:13" ht="21" customHeight="1">
      <c r="A24" s="441">
        <v>19</v>
      </c>
      <c r="B24" s="450" t="str">
        <f>④研修生名簿!B24&amp;④研修生名簿!C24</f>
        <v/>
      </c>
      <c r="C24" s="448">
        <f>④研修生名簿!F24</f>
        <v>0</v>
      </c>
      <c r="D24" s="443"/>
      <c r="E24" s="443"/>
      <c r="F24" s="443"/>
      <c r="G24" s="443"/>
      <c r="H24" s="443"/>
      <c r="I24" s="443"/>
      <c r="J24" s="443"/>
      <c r="K24" s="443"/>
      <c r="L24" s="443"/>
      <c r="M24" s="443"/>
    </row>
    <row r="25" spans="1:13" ht="21" customHeight="1">
      <c r="A25" s="441">
        <v>20</v>
      </c>
      <c r="B25" s="450" t="str">
        <f>④研修生名簿!B25&amp;④研修生名簿!C25</f>
        <v/>
      </c>
      <c r="C25" s="448">
        <f>④研修生名簿!F25</f>
        <v>0</v>
      </c>
      <c r="D25" s="443"/>
      <c r="E25" s="443"/>
      <c r="F25" s="443"/>
      <c r="G25" s="443"/>
      <c r="H25" s="443"/>
      <c r="I25" s="443"/>
      <c r="J25" s="443"/>
      <c r="K25" s="443"/>
      <c r="L25" s="443"/>
      <c r="M25" s="443"/>
    </row>
    <row r="26" spans="1:13" ht="21" customHeight="1">
      <c r="A26" s="441">
        <v>21</v>
      </c>
      <c r="B26" s="450" t="str">
        <f>④研修生名簿!B26&amp;④研修生名簿!C26</f>
        <v/>
      </c>
      <c r="C26" s="448">
        <f>④研修生名簿!F26</f>
        <v>0</v>
      </c>
      <c r="D26" s="443"/>
      <c r="E26" s="443"/>
      <c r="F26" s="443"/>
      <c r="G26" s="443"/>
      <c r="H26" s="443"/>
      <c r="I26" s="443"/>
      <c r="J26" s="443"/>
      <c r="K26" s="443"/>
      <c r="L26" s="443"/>
      <c r="M26" s="443"/>
    </row>
    <row r="27" spans="1:13" ht="21" customHeight="1">
      <c r="A27" s="441">
        <v>22</v>
      </c>
      <c r="B27" s="450" t="str">
        <f>④研修生名簿!B27&amp;④研修生名簿!C27</f>
        <v/>
      </c>
      <c r="C27" s="448">
        <f>④研修生名簿!F27</f>
        <v>0</v>
      </c>
      <c r="D27" s="443"/>
      <c r="E27" s="443"/>
      <c r="F27" s="443"/>
      <c r="G27" s="443"/>
      <c r="H27" s="443"/>
      <c r="I27" s="443"/>
      <c r="J27" s="443"/>
      <c r="K27" s="443"/>
      <c r="L27" s="443"/>
      <c r="M27" s="443"/>
    </row>
    <row r="28" spans="1:13" ht="21" customHeight="1">
      <c r="A28" s="441">
        <v>23</v>
      </c>
      <c r="B28" s="450" t="str">
        <f>④研修生名簿!B28&amp;④研修生名簿!C28</f>
        <v/>
      </c>
      <c r="C28" s="448">
        <f>④研修生名簿!F28</f>
        <v>0</v>
      </c>
      <c r="D28" s="443"/>
      <c r="E28" s="443"/>
      <c r="F28" s="443"/>
      <c r="G28" s="443"/>
      <c r="H28" s="443"/>
      <c r="I28" s="443"/>
      <c r="J28" s="443"/>
      <c r="K28" s="443"/>
      <c r="L28" s="443"/>
      <c r="M28" s="443"/>
    </row>
    <row r="29" spans="1:13" ht="21" customHeight="1">
      <c r="A29" s="441">
        <v>24</v>
      </c>
      <c r="B29" s="450" t="str">
        <f>④研修生名簿!B29&amp;④研修生名簿!C29</f>
        <v/>
      </c>
      <c r="C29" s="448">
        <f>④研修生名簿!F29</f>
        <v>0</v>
      </c>
      <c r="D29" s="443"/>
      <c r="E29" s="443"/>
      <c r="F29" s="443"/>
      <c r="G29" s="443"/>
      <c r="H29" s="443"/>
      <c r="I29" s="443"/>
      <c r="J29" s="443"/>
      <c r="K29" s="443"/>
      <c r="L29" s="443"/>
      <c r="M29" s="443"/>
    </row>
    <row r="30" spans="1:13" ht="21" customHeight="1">
      <c r="A30" s="441">
        <v>25</v>
      </c>
      <c r="B30" s="450" t="str">
        <f>④研修生名簿!B30&amp;④研修生名簿!C30</f>
        <v/>
      </c>
      <c r="C30" s="448">
        <f>④研修生名簿!F30</f>
        <v>0</v>
      </c>
      <c r="D30" s="443"/>
      <c r="E30" s="443"/>
      <c r="F30" s="443"/>
      <c r="G30" s="443"/>
      <c r="H30" s="443"/>
      <c r="I30" s="443"/>
      <c r="J30" s="443"/>
      <c r="K30" s="443"/>
      <c r="L30" s="443"/>
      <c r="M30" s="443"/>
    </row>
    <row r="31" spans="1:13" ht="21" customHeight="1">
      <c r="A31" s="441">
        <v>26</v>
      </c>
      <c r="B31" s="450" t="str">
        <f>④研修生名簿!B31&amp;④研修生名簿!C31</f>
        <v/>
      </c>
      <c r="C31" s="448">
        <f>④研修生名簿!F31</f>
        <v>0</v>
      </c>
      <c r="D31" s="443"/>
      <c r="E31" s="443"/>
      <c r="F31" s="443"/>
      <c r="G31" s="443"/>
      <c r="H31" s="443"/>
      <c r="I31" s="443"/>
      <c r="J31" s="443"/>
      <c r="K31" s="443"/>
      <c r="L31" s="443"/>
      <c r="M31" s="443"/>
    </row>
    <row r="32" spans="1:13" ht="21" customHeight="1">
      <c r="A32" s="441">
        <v>27</v>
      </c>
      <c r="B32" s="450" t="str">
        <f>④研修生名簿!B32&amp;④研修生名簿!C32</f>
        <v/>
      </c>
      <c r="C32" s="448">
        <f>④研修生名簿!F32</f>
        <v>0</v>
      </c>
      <c r="D32" s="443"/>
      <c r="E32" s="443"/>
      <c r="F32" s="443"/>
      <c r="G32" s="443"/>
      <c r="H32" s="443"/>
      <c r="I32" s="443"/>
      <c r="J32" s="443"/>
      <c r="K32" s="443"/>
      <c r="L32" s="443"/>
      <c r="M32" s="443"/>
    </row>
    <row r="33" spans="1:13" ht="21" customHeight="1">
      <c r="A33" s="441">
        <v>28</v>
      </c>
      <c r="B33" s="450" t="str">
        <f>④研修生名簿!B33&amp;④研修生名簿!C33</f>
        <v/>
      </c>
      <c r="C33" s="448">
        <f>④研修生名簿!F33</f>
        <v>0</v>
      </c>
      <c r="D33" s="443"/>
      <c r="E33" s="443"/>
      <c r="F33" s="443"/>
      <c r="G33" s="443"/>
      <c r="H33" s="443"/>
      <c r="I33" s="443"/>
      <c r="J33" s="443"/>
      <c r="K33" s="443"/>
      <c r="L33" s="443"/>
      <c r="M33" s="443"/>
    </row>
    <row r="34" spans="1:13" ht="21" customHeight="1">
      <c r="A34" s="441">
        <v>29</v>
      </c>
      <c r="B34" s="450" t="str">
        <f>④研修生名簿!B34&amp;④研修生名簿!C34</f>
        <v/>
      </c>
      <c r="C34" s="448">
        <f>④研修生名簿!F34</f>
        <v>0</v>
      </c>
      <c r="D34" s="443"/>
      <c r="E34" s="443"/>
      <c r="F34" s="443"/>
      <c r="G34" s="443"/>
      <c r="H34" s="443"/>
      <c r="I34" s="443"/>
      <c r="J34" s="443"/>
      <c r="K34" s="443"/>
      <c r="L34" s="443"/>
      <c r="M34" s="443"/>
    </row>
    <row r="35" spans="1:13" ht="21" customHeight="1">
      <c r="A35" s="441">
        <v>30</v>
      </c>
      <c r="B35" s="450" t="str">
        <f>④研修生名簿!B35&amp;④研修生名簿!C35</f>
        <v/>
      </c>
      <c r="C35" s="448">
        <f>④研修生名簿!F35</f>
        <v>0</v>
      </c>
      <c r="D35" s="443"/>
      <c r="E35" s="443"/>
      <c r="F35" s="443"/>
      <c r="G35" s="443"/>
      <c r="H35" s="443"/>
      <c r="I35" s="443"/>
      <c r="J35" s="443"/>
      <c r="K35" s="443"/>
      <c r="L35" s="443"/>
      <c r="M35" s="443"/>
    </row>
    <row r="36" spans="1:13" ht="21" hidden="1" customHeight="1">
      <c r="A36" s="441">
        <v>31</v>
      </c>
      <c r="B36" s="450" t="str">
        <f>④研修生名簿!B36&amp;④研修生名簿!C36</f>
        <v/>
      </c>
      <c r="C36" s="448">
        <f>④研修生名簿!F36</f>
        <v>0</v>
      </c>
      <c r="D36" s="443"/>
      <c r="E36" s="443"/>
      <c r="F36" s="443"/>
      <c r="G36" s="442"/>
      <c r="H36" s="442"/>
      <c r="I36" s="442"/>
      <c r="J36" s="442"/>
      <c r="K36" s="442"/>
      <c r="L36" s="442"/>
      <c r="M36" s="442"/>
    </row>
    <row r="37" spans="1:13" ht="21" hidden="1" customHeight="1">
      <c r="A37" s="441">
        <v>32</v>
      </c>
      <c r="B37" s="450" t="str">
        <f>④研修生名簿!B37&amp;④研修生名簿!C37</f>
        <v/>
      </c>
      <c r="C37" s="448">
        <f>④研修生名簿!F37</f>
        <v>0</v>
      </c>
      <c r="D37" s="443"/>
      <c r="E37" s="443"/>
      <c r="F37" s="443"/>
      <c r="G37" s="442"/>
      <c r="H37" s="442"/>
      <c r="I37" s="442"/>
      <c r="J37" s="442"/>
      <c r="K37" s="442"/>
      <c r="L37" s="442"/>
      <c r="M37" s="442"/>
    </row>
    <row r="38" spans="1:13" ht="21" hidden="1" customHeight="1">
      <c r="A38" s="441">
        <v>33</v>
      </c>
      <c r="B38" s="450" t="str">
        <f>④研修生名簿!B38&amp;④研修生名簿!C38</f>
        <v/>
      </c>
      <c r="C38" s="448">
        <f>④研修生名簿!F38</f>
        <v>0</v>
      </c>
      <c r="D38" s="443"/>
      <c r="E38" s="443"/>
      <c r="F38" s="443"/>
      <c r="G38" s="442"/>
      <c r="H38" s="442"/>
      <c r="I38" s="442"/>
      <c r="J38" s="442"/>
      <c r="K38" s="442"/>
      <c r="L38" s="442"/>
      <c r="M38" s="442"/>
    </row>
    <row r="39" spans="1:13" ht="21" hidden="1" customHeight="1">
      <c r="A39" s="441">
        <v>34</v>
      </c>
      <c r="B39" s="450" t="str">
        <f>④研修生名簿!B39&amp;④研修生名簿!C39</f>
        <v/>
      </c>
      <c r="C39" s="448">
        <f>④研修生名簿!F39</f>
        <v>0</v>
      </c>
      <c r="D39" s="443"/>
      <c r="E39" s="443"/>
      <c r="F39" s="443"/>
      <c r="G39" s="442"/>
      <c r="H39" s="442"/>
      <c r="I39" s="442"/>
      <c r="J39" s="442"/>
      <c r="K39" s="442"/>
      <c r="L39" s="442"/>
      <c r="M39" s="442"/>
    </row>
    <row r="40" spans="1:13" ht="21" hidden="1" customHeight="1">
      <c r="A40" s="441">
        <v>35</v>
      </c>
      <c r="B40" s="450" t="str">
        <f>④研修生名簿!B40&amp;④研修生名簿!C40</f>
        <v/>
      </c>
      <c r="C40" s="448">
        <f>④研修生名簿!F40</f>
        <v>0</v>
      </c>
      <c r="D40" s="443"/>
      <c r="E40" s="443"/>
      <c r="F40" s="443"/>
      <c r="G40" s="442"/>
      <c r="H40" s="442"/>
      <c r="I40" s="442"/>
      <c r="J40" s="442"/>
      <c r="K40" s="442"/>
      <c r="L40" s="442"/>
      <c r="M40" s="442"/>
    </row>
    <row r="41" spans="1:13" ht="21" hidden="1" customHeight="1">
      <c r="A41" s="441">
        <v>36</v>
      </c>
      <c r="B41" s="450" t="str">
        <f>④研修生名簿!B41&amp;④研修生名簿!C41</f>
        <v/>
      </c>
      <c r="C41" s="448">
        <f>④研修生名簿!F41</f>
        <v>0</v>
      </c>
      <c r="D41" s="443"/>
      <c r="E41" s="443"/>
      <c r="F41" s="443"/>
      <c r="G41" s="442"/>
      <c r="H41" s="442"/>
      <c r="I41" s="442"/>
      <c r="J41" s="442"/>
      <c r="K41" s="442"/>
      <c r="L41" s="442"/>
      <c r="M41" s="442"/>
    </row>
    <row r="42" spans="1:13" ht="21" hidden="1" customHeight="1">
      <c r="A42" s="441">
        <v>37</v>
      </c>
      <c r="B42" s="450" t="str">
        <f>④研修生名簿!B42&amp;④研修生名簿!C42</f>
        <v/>
      </c>
      <c r="C42" s="448">
        <f>④研修生名簿!F42</f>
        <v>0</v>
      </c>
      <c r="D42" s="443"/>
      <c r="E42" s="443"/>
      <c r="F42" s="443"/>
      <c r="G42" s="442"/>
      <c r="H42" s="442"/>
      <c r="I42" s="442"/>
      <c r="J42" s="442"/>
      <c r="K42" s="442"/>
      <c r="L42" s="442"/>
      <c r="M42" s="442"/>
    </row>
    <row r="43" spans="1:13" ht="21" hidden="1" customHeight="1">
      <c r="A43" s="441">
        <v>38</v>
      </c>
      <c r="B43" s="450" t="str">
        <f>④研修生名簿!B43&amp;④研修生名簿!C43</f>
        <v/>
      </c>
      <c r="C43" s="448">
        <f>④研修生名簿!F43</f>
        <v>0</v>
      </c>
      <c r="D43" s="443"/>
      <c r="E43" s="443"/>
      <c r="F43" s="443"/>
      <c r="G43" s="442"/>
      <c r="H43" s="442"/>
      <c r="I43" s="442"/>
      <c r="J43" s="442"/>
      <c r="K43" s="442"/>
      <c r="L43" s="442"/>
      <c r="M43" s="442"/>
    </row>
    <row r="44" spans="1:13" ht="21" hidden="1" customHeight="1">
      <c r="A44" s="441">
        <v>39</v>
      </c>
      <c r="B44" s="450" t="str">
        <f>④研修生名簿!B44&amp;④研修生名簿!C44</f>
        <v/>
      </c>
      <c r="C44" s="448">
        <f>④研修生名簿!F44</f>
        <v>0</v>
      </c>
      <c r="D44" s="443"/>
      <c r="E44" s="443"/>
      <c r="F44" s="443"/>
      <c r="G44" s="442"/>
      <c r="H44" s="442"/>
      <c r="I44" s="442"/>
      <c r="J44" s="442"/>
      <c r="K44" s="442"/>
      <c r="L44" s="442"/>
      <c r="M44" s="442"/>
    </row>
    <row r="45" spans="1:13" ht="21" hidden="1" customHeight="1">
      <c r="A45" s="441">
        <v>40</v>
      </c>
      <c r="B45" s="450" t="str">
        <f>④研修生名簿!B45&amp;④研修生名簿!C45</f>
        <v/>
      </c>
      <c r="C45" s="448">
        <f>④研修生名簿!F45</f>
        <v>0</v>
      </c>
      <c r="D45" s="443"/>
      <c r="E45" s="443"/>
      <c r="F45" s="443"/>
      <c r="G45" s="442"/>
      <c r="H45" s="442"/>
      <c r="I45" s="442"/>
      <c r="J45" s="442"/>
      <c r="K45" s="442"/>
      <c r="L45" s="442"/>
      <c r="M45" s="442"/>
    </row>
    <row r="46" spans="1:13" ht="21" hidden="1" customHeight="1">
      <c r="A46" s="441">
        <v>41</v>
      </c>
      <c r="B46" s="450" t="str">
        <f>④研修生名簿!B46&amp;④研修生名簿!C46</f>
        <v/>
      </c>
      <c r="C46" s="448">
        <f>④研修生名簿!F46</f>
        <v>0</v>
      </c>
      <c r="D46" s="443"/>
      <c r="E46" s="443"/>
      <c r="F46" s="443"/>
      <c r="G46" s="442"/>
      <c r="H46" s="442"/>
      <c r="I46" s="442"/>
      <c r="J46" s="442"/>
      <c r="K46" s="442"/>
      <c r="L46" s="442"/>
      <c r="M46" s="442"/>
    </row>
    <row r="47" spans="1:13" ht="21" hidden="1" customHeight="1">
      <c r="A47" s="441">
        <v>42</v>
      </c>
      <c r="B47" s="450" t="str">
        <f>④研修生名簿!B47&amp;④研修生名簿!C47</f>
        <v/>
      </c>
      <c r="C47" s="448">
        <f>④研修生名簿!F47</f>
        <v>0</v>
      </c>
      <c r="D47" s="443"/>
      <c r="E47" s="443"/>
      <c r="F47" s="443"/>
      <c r="G47" s="442"/>
      <c r="H47" s="442"/>
      <c r="I47" s="442"/>
      <c r="J47" s="442"/>
      <c r="K47" s="442"/>
      <c r="L47" s="442"/>
      <c r="M47" s="442"/>
    </row>
    <row r="48" spans="1:13" ht="21" hidden="1" customHeight="1">
      <c r="A48" s="441">
        <v>43</v>
      </c>
      <c r="B48" s="450" t="str">
        <f>④研修生名簿!B48&amp;④研修生名簿!C48</f>
        <v/>
      </c>
      <c r="C48" s="448">
        <f>④研修生名簿!F48</f>
        <v>0</v>
      </c>
      <c r="D48" s="443"/>
      <c r="E48" s="443"/>
      <c r="F48" s="443"/>
      <c r="G48" s="442"/>
      <c r="H48" s="442"/>
      <c r="I48" s="442"/>
      <c r="J48" s="442"/>
      <c r="K48" s="442"/>
      <c r="L48" s="442"/>
      <c r="M48" s="442"/>
    </row>
    <row r="49" spans="1:13" ht="21" hidden="1" customHeight="1">
      <c r="A49" s="441">
        <v>44</v>
      </c>
      <c r="B49" s="450" t="str">
        <f>④研修生名簿!B49&amp;④研修生名簿!C49</f>
        <v/>
      </c>
      <c r="C49" s="448">
        <f>④研修生名簿!F49</f>
        <v>0</v>
      </c>
      <c r="D49" s="443"/>
      <c r="E49" s="443"/>
      <c r="F49" s="443"/>
      <c r="G49" s="442"/>
      <c r="H49" s="442"/>
      <c r="I49" s="442"/>
      <c r="J49" s="442"/>
      <c r="K49" s="442"/>
      <c r="L49" s="442"/>
      <c r="M49" s="442"/>
    </row>
    <row r="50" spans="1:13" ht="21" hidden="1" customHeight="1">
      <c r="A50" s="441">
        <v>45</v>
      </c>
      <c r="B50" s="450" t="str">
        <f>④研修生名簿!B50&amp;④研修生名簿!C50</f>
        <v/>
      </c>
      <c r="C50" s="448">
        <f>④研修生名簿!F50</f>
        <v>0</v>
      </c>
      <c r="D50" s="443"/>
      <c r="E50" s="443"/>
      <c r="F50" s="443"/>
      <c r="G50" s="442"/>
      <c r="H50" s="442"/>
      <c r="I50" s="442"/>
      <c r="J50" s="442"/>
      <c r="K50" s="442"/>
      <c r="L50" s="442"/>
      <c r="M50" s="442"/>
    </row>
    <row r="51" spans="1:13" ht="21" hidden="1" customHeight="1">
      <c r="A51" s="441">
        <v>46</v>
      </c>
      <c r="B51" s="450" t="str">
        <f>④研修生名簿!B51&amp;④研修生名簿!C51</f>
        <v/>
      </c>
      <c r="C51" s="448">
        <f>④研修生名簿!F51</f>
        <v>0</v>
      </c>
      <c r="D51" s="443"/>
      <c r="E51" s="443"/>
      <c r="F51" s="443"/>
      <c r="G51" s="442"/>
      <c r="H51" s="442"/>
      <c r="I51" s="442"/>
      <c r="J51" s="442"/>
      <c r="K51" s="442"/>
      <c r="L51" s="442"/>
      <c r="M51" s="442"/>
    </row>
    <row r="52" spans="1:13" ht="21" hidden="1" customHeight="1">
      <c r="A52" s="441">
        <v>47</v>
      </c>
      <c r="B52" s="450" t="str">
        <f>④研修生名簿!B52&amp;④研修生名簿!C52</f>
        <v/>
      </c>
      <c r="C52" s="448">
        <f>④研修生名簿!F52</f>
        <v>0</v>
      </c>
      <c r="D52" s="443"/>
      <c r="E52" s="443"/>
      <c r="F52" s="443"/>
      <c r="G52" s="442"/>
      <c r="H52" s="442"/>
      <c r="I52" s="442"/>
      <c r="J52" s="442"/>
      <c r="K52" s="442"/>
      <c r="L52" s="442"/>
      <c r="M52" s="442"/>
    </row>
    <row r="53" spans="1:13" ht="21" hidden="1" customHeight="1">
      <c r="A53" s="441">
        <v>48</v>
      </c>
      <c r="B53" s="450" t="str">
        <f>④研修生名簿!B53&amp;④研修生名簿!C53</f>
        <v/>
      </c>
      <c r="C53" s="448">
        <f>④研修生名簿!F53</f>
        <v>0</v>
      </c>
      <c r="D53" s="443"/>
      <c r="E53" s="443"/>
      <c r="F53" s="443"/>
      <c r="G53" s="442"/>
      <c r="H53" s="442"/>
      <c r="I53" s="442"/>
      <c r="J53" s="442"/>
      <c r="K53" s="442"/>
      <c r="L53" s="442"/>
      <c r="M53" s="442"/>
    </row>
    <row r="54" spans="1:13" ht="21" hidden="1" customHeight="1">
      <c r="A54" s="441">
        <v>49</v>
      </c>
      <c r="B54" s="450" t="str">
        <f>④研修生名簿!B54&amp;④研修生名簿!C54</f>
        <v/>
      </c>
      <c r="C54" s="448">
        <f>④研修生名簿!F54</f>
        <v>0</v>
      </c>
      <c r="D54" s="443"/>
      <c r="E54" s="443"/>
      <c r="F54" s="443"/>
      <c r="G54" s="442"/>
      <c r="H54" s="442"/>
      <c r="I54" s="442"/>
      <c r="J54" s="442"/>
      <c r="K54" s="442"/>
      <c r="L54" s="442"/>
      <c r="M54" s="442"/>
    </row>
    <row r="55" spans="1:13" ht="21" hidden="1" customHeight="1">
      <c r="A55" s="441">
        <v>50</v>
      </c>
      <c r="B55" s="450" t="str">
        <f>④研修生名簿!B55&amp;④研修生名簿!C55</f>
        <v/>
      </c>
      <c r="C55" s="448">
        <f>④研修生名簿!F55</f>
        <v>0</v>
      </c>
      <c r="D55" s="443"/>
      <c r="E55" s="443"/>
      <c r="F55" s="443"/>
      <c r="G55" s="442"/>
      <c r="H55" s="442"/>
      <c r="I55" s="442"/>
      <c r="J55" s="442"/>
      <c r="K55" s="442"/>
      <c r="L55" s="442"/>
      <c r="M55" s="442"/>
    </row>
  </sheetData>
  <mergeCells count="2">
    <mergeCell ref="A2:M2"/>
    <mergeCell ref="A3:M3"/>
  </mergeCells>
  <phoneticPr fontId="1"/>
  <dataValidations count="1">
    <dataValidation type="list" allowBlank="1" showInputMessage="1" sqref="D6:M55">
      <formula1>"○,×"</formula1>
    </dataValidation>
  </dataValidations>
  <printOptions horizontalCentered="1"/>
  <pageMargins left="0.51181102362204722" right="0.51181102362204722" top="0.74803149606299213" bottom="0.55118110236220474" header="0.31496062992125984" footer="0.31496062992125984"/>
  <pageSetup paperSize="9" scale="92"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J59"/>
  <sheetViews>
    <sheetView showGridLines="0" zoomScaleNormal="100" zoomScaleSheetLayoutView="100" workbookViewId="0"/>
  </sheetViews>
  <sheetFormatPr defaultRowHeight="17.25" customHeight="1"/>
  <cols>
    <col min="1" max="1" width="5.75" style="3" customWidth="1"/>
    <col min="2" max="2" width="12.25" style="3" bestFit="1" customWidth="1"/>
    <col min="3" max="3" width="9" style="3"/>
    <col min="4" max="4" width="15" style="3" bestFit="1" customWidth="1"/>
    <col min="5" max="16384" width="9" style="3"/>
  </cols>
  <sheetData>
    <row r="1" spans="1:10" ht="17.25" customHeight="1">
      <c r="A1" s="484" t="s">
        <v>36</v>
      </c>
      <c r="B1" s="485"/>
      <c r="C1" s="485"/>
      <c r="D1" s="485"/>
      <c r="E1" s="485"/>
      <c r="F1" s="485"/>
      <c r="G1" s="485"/>
      <c r="H1" s="485"/>
      <c r="I1" s="485"/>
      <c r="J1" s="486"/>
    </row>
    <row r="2" spans="1:10" ht="17.25" customHeight="1">
      <c r="A2" s="487" t="s">
        <v>37</v>
      </c>
      <c r="B2" s="488" t="s">
        <v>872</v>
      </c>
      <c r="C2" s="488"/>
      <c r="D2" s="488"/>
      <c r="E2" s="488"/>
      <c r="F2" s="488"/>
      <c r="G2" s="488"/>
      <c r="H2" s="488"/>
      <c r="I2" s="488"/>
      <c r="J2" s="489"/>
    </row>
    <row r="3" spans="1:10" ht="13.5" customHeight="1">
      <c r="A3" s="490" t="s">
        <v>38</v>
      </c>
      <c r="B3" s="539" t="s">
        <v>871</v>
      </c>
      <c r="C3" s="539"/>
      <c r="D3" s="539"/>
      <c r="E3" s="539"/>
      <c r="F3" s="539"/>
      <c r="G3" s="539"/>
      <c r="H3" s="539"/>
      <c r="I3" s="539"/>
      <c r="J3" s="540"/>
    </row>
    <row r="4" spans="1:10" ht="13.5">
      <c r="A4" s="487"/>
      <c r="B4" s="539"/>
      <c r="C4" s="539"/>
      <c r="D4" s="539"/>
      <c r="E4" s="539"/>
      <c r="F4" s="539"/>
      <c r="G4" s="539"/>
      <c r="H4" s="539"/>
      <c r="I4" s="539"/>
      <c r="J4" s="540"/>
    </row>
    <row r="5" spans="1:10" ht="17.25" customHeight="1" thickBot="1">
      <c r="A5" s="491" t="s">
        <v>39</v>
      </c>
      <c r="B5" s="492" t="s">
        <v>40</v>
      </c>
      <c r="C5" s="492"/>
      <c r="D5" s="492"/>
      <c r="E5" s="492"/>
      <c r="F5" s="492"/>
      <c r="G5" s="492"/>
      <c r="H5" s="492"/>
      <c r="I5" s="492"/>
      <c r="J5" s="493"/>
    </row>
    <row r="7" spans="1:10" ht="17.25" customHeight="1">
      <c r="A7" s="541" t="s">
        <v>41</v>
      </c>
      <c r="B7" s="541"/>
      <c r="C7" s="541"/>
      <c r="D7" s="541"/>
      <c r="E7" s="541"/>
      <c r="F7" s="541"/>
      <c r="G7" s="541"/>
      <c r="H7" s="541"/>
      <c r="I7" s="541"/>
      <c r="J7" s="541"/>
    </row>
    <row r="8" spans="1:10" s="429" customFormat="1" ht="17.25" customHeight="1">
      <c r="A8" s="480"/>
      <c r="B8" s="481"/>
      <c r="C8" s="481"/>
      <c r="D8" s="481"/>
      <c r="E8" s="480"/>
      <c r="F8" s="480"/>
      <c r="G8" s="480"/>
      <c r="H8" s="480"/>
      <c r="I8" s="480"/>
      <c r="J8" s="480"/>
    </row>
    <row r="9" spans="1:10" ht="17.25" customHeight="1">
      <c r="A9" s="425"/>
      <c r="B9" s="542" t="s">
        <v>42</v>
      </c>
      <c r="C9" s="542"/>
      <c r="D9" s="32" t="s">
        <v>78</v>
      </c>
      <c r="E9" s="425"/>
      <c r="F9" s="425"/>
      <c r="G9" s="425"/>
      <c r="H9" s="425"/>
      <c r="I9" s="425"/>
      <c r="J9" s="425"/>
    </row>
    <row r="10" spans="1:10" s="429" customFormat="1" ht="17.25" customHeight="1">
      <c r="A10" s="425"/>
      <c r="B10" s="428"/>
      <c r="C10" s="428"/>
      <c r="D10" s="482"/>
      <c r="E10" s="425"/>
      <c r="F10" s="425"/>
      <c r="G10" s="425"/>
      <c r="H10" s="425"/>
      <c r="I10" s="425"/>
      <c r="J10" s="425"/>
    </row>
    <row r="11" spans="1:10" ht="17.25" customHeight="1">
      <c r="A11" s="425" t="s">
        <v>43</v>
      </c>
      <c r="B11" s="425"/>
      <c r="C11" s="425"/>
      <c r="D11" s="425"/>
      <c r="E11" s="425"/>
      <c r="F11" s="425"/>
      <c r="G11" s="425"/>
      <c r="H11" s="425"/>
      <c r="I11" s="425"/>
      <c r="J11" s="425"/>
    </row>
    <row r="12" spans="1:10" ht="17.25" customHeight="1">
      <c r="A12" s="425"/>
      <c r="B12" s="546" t="s">
        <v>137</v>
      </c>
      <c r="C12" s="28" t="s">
        <v>46</v>
      </c>
      <c r="D12" s="592" t="s">
        <v>79</v>
      </c>
      <c r="E12" s="593"/>
      <c r="F12" s="593"/>
      <c r="G12" s="593"/>
      <c r="H12" s="593"/>
      <c r="I12" s="593"/>
      <c r="J12" s="594"/>
    </row>
    <row r="13" spans="1:10" ht="17.25" customHeight="1">
      <c r="A13" s="425"/>
      <c r="B13" s="548"/>
      <c r="C13" s="35" t="s">
        <v>47</v>
      </c>
      <c r="D13" s="595" t="s">
        <v>80</v>
      </c>
      <c r="E13" s="596"/>
      <c r="F13" s="596"/>
      <c r="G13" s="596"/>
      <c r="H13" s="596"/>
      <c r="I13" s="596"/>
      <c r="J13" s="597"/>
    </row>
    <row r="14" spans="1:10" ht="17.25" customHeight="1">
      <c r="A14" s="425"/>
      <c r="B14" s="546" t="s">
        <v>44</v>
      </c>
      <c r="C14" s="547"/>
      <c r="D14" s="543" t="s">
        <v>81</v>
      </c>
      <c r="E14" s="544"/>
      <c r="F14" s="544"/>
      <c r="G14" s="544"/>
      <c r="H14" s="544"/>
      <c r="I14" s="544"/>
      <c r="J14" s="545"/>
    </row>
    <row r="15" spans="1:10" ht="17.25" customHeight="1">
      <c r="A15" s="425"/>
      <c r="B15" s="548"/>
      <c r="C15" s="549"/>
      <c r="D15" s="552" t="s">
        <v>82</v>
      </c>
      <c r="E15" s="553"/>
      <c r="F15" s="553"/>
      <c r="G15" s="553"/>
      <c r="H15" s="553"/>
      <c r="I15" s="553"/>
      <c r="J15" s="554"/>
    </row>
    <row r="16" spans="1:10" ht="17.25" customHeight="1">
      <c r="A16" s="425"/>
      <c r="B16" s="550"/>
      <c r="C16" s="551"/>
      <c r="D16" s="555"/>
      <c r="E16" s="556"/>
      <c r="F16" s="556"/>
      <c r="G16" s="556"/>
      <c r="H16" s="556"/>
      <c r="I16" s="556"/>
      <c r="J16" s="557"/>
    </row>
    <row r="17" spans="1:10" ht="17.25" customHeight="1">
      <c r="A17" s="425"/>
      <c r="B17" s="598" t="s">
        <v>49</v>
      </c>
      <c r="C17" s="29" t="s">
        <v>50</v>
      </c>
      <c r="D17" s="589" t="s">
        <v>83</v>
      </c>
      <c r="E17" s="589"/>
      <c r="F17" s="589"/>
      <c r="G17" s="589"/>
      <c r="H17" s="589"/>
      <c r="I17" s="589"/>
      <c r="J17" s="589"/>
    </row>
    <row r="18" spans="1:10" ht="17.25" customHeight="1">
      <c r="A18" s="425"/>
      <c r="B18" s="599"/>
      <c r="C18" s="30" t="s">
        <v>51</v>
      </c>
      <c r="D18" s="591" t="s">
        <v>84</v>
      </c>
      <c r="E18" s="591"/>
      <c r="F18" s="591"/>
      <c r="G18" s="591"/>
      <c r="H18" s="591"/>
      <c r="I18" s="591"/>
      <c r="J18" s="591"/>
    </row>
    <row r="19" spans="1:10" ht="17.25" customHeight="1">
      <c r="A19" s="425"/>
      <c r="B19" s="546" t="s">
        <v>48</v>
      </c>
      <c r="C19" s="28" t="s">
        <v>52</v>
      </c>
      <c r="D19" s="589" t="s">
        <v>85</v>
      </c>
      <c r="E19" s="589"/>
      <c r="F19" s="589"/>
      <c r="G19" s="589"/>
      <c r="H19" s="589"/>
      <c r="I19" s="589"/>
      <c r="J19" s="589"/>
    </row>
    <row r="20" spans="1:10" ht="17.25" customHeight="1">
      <c r="A20" s="425"/>
      <c r="B20" s="548"/>
      <c r="C20" s="31" t="s">
        <v>51</v>
      </c>
      <c r="D20" s="590" t="s">
        <v>86</v>
      </c>
      <c r="E20" s="590"/>
      <c r="F20" s="590"/>
      <c r="G20" s="590"/>
      <c r="H20" s="590"/>
      <c r="I20" s="590"/>
      <c r="J20" s="590"/>
    </row>
    <row r="21" spans="1:10" ht="17.25" customHeight="1">
      <c r="A21" s="425"/>
      <c r="B21" s="548"/>
      <c r="C21" s="31" t="s">
        <v>53</v>
      </c>
      <c r="D21" s="590" t="s">
        <v>87</v>
      </c>
      <c r="E21" s="590"/>
      <c r="F21" s="590"/>
      <c r="G21" s="590"/>
      <c r="H21" s="590"/>
      <c r="I21" s="590"/>
      <c r="J21" s="590"/>
    </row>
    <row r="22" spans="1:10" ht="17.25" customHeight="1">
      <c r="A22" s="425"/>
      <c r="B22" s="548"/>
      <c r="C22" s="31" t="s">
        <v>54</v>
      </c>
      <c r="D22" s="590" t="s">
        <v>87</v>
      </c>
      <c r="E22" s="590"/>
      <c r="F22" s="590"/>
      <c r="G22" s="590"/>
      <c r="H22" s="590"/>
      <c r="I22" s="590"/>
      <c r="J22" s="590"/>
    </row>
    <row r="23" spans="1:10" ht="17.25" customHeight="1">
      <c r="A23" s="425"/>
      <c r="B23" s="550"/>
      <c r="C23" s="34" t="s">
        <v>55</v>
      </c>
      <c r="D23" s="591" t="s">
        <v>88</v>
      </c>
      <c r="E23" s="591"/>
      <c r="F23" s="591"/>
      <c r="G23" s="591"/>
      <c r="H23" s="591"/>
      <c r="I23" s="591"/>
      <c r="J23" s="591"/>
    </row>
    <row r="24" spans="1:10" s="429" customFormat="1" ht="17.25" customHeight="1">
      <c r="A24" s="425"/>
      <c r="B24" s="428"/>
      <c r="C24" s="428"/>
      <c r="D24" s="483"/>
      <c r="E24" s="483"/>
      <c r="F24" s="483"/>
      <c r="G24" s="483"/>
      <c r="H24" s="483"/>
      <c r="I24" s="483"/>
      <c r="J24" s="483"/>
    </row>
    <row r="25" spans="1:10" ht="17.25" customHeight="1">
      <c r="A25" s="425" t="s">
        <v>45</v>
      </c>
      <c r="B25" s="425"/>
      <c r="C25" s="425"/>
      <c r="D25" s="425"/>
      <c r="E25" s="425"/>
      <c r="F25" s="425"/>
      <c r="G25" s="425"/>
      <c r="H25" s="425"/>
      <c r="I25" s="425"/>
      <c r="J25" s="425"/>
    </row>
    <row r="26" spans="1:10" ht="17.25" customHeight="1">
      <c r="A26" s="425"/>
      <c r="B26" s="598" t="s">
        <v>56</v>
      </c>
      <c r="C26" s="547" t="s">
        <v>46</v>
      </c>
      <c r="D26" s="559" t="s">
        <v>89</v>
      </c>
      <c r="E26" s="560"/>
      <c r="F26" s="560"/>
      <c r="G26" s="560"/>
      <c r="H26" s="560"/>
      <c r="I26" s="560"/>
      <c r="J26" s="561"/>
    </row>
    <row r="27" spans="1:10" ht="17.25" customHeight="1">
      <c r="A27" s="425"/>
      <c r="B27" s="602"/>
      <c r="C27" s="603"/>
      <c r="D27" s="562"/>
      <c r="E27" s="563"/>
      <c r="F27" s="563"/>
      <c r="G27" s="563"/>
      <c r="H27" s="563"/>
      <c r="I27" s="563"/>
      <c r="J27" s="564"/>
    </row>
    <row r="28" spans="1:10" ht="17.25" customHeight="1">
      <c r="A28" s="425"/>
      <c r="B28" s="602"/>
      <c r="C28" s="549" t="s">
        <v>47</v>
      </c>
      <c r="D28" s="565" t="s">
        <v>90</v>
      </c>
      <c r="E28" s="566"/>
      <c r="F28" s="566"/>
      <c r="G28" s="566"/>
      <c r="H28" s="566"/>
      <c r="I28" s="566"/>
      <c r="J28" s="567"/>
    </row>
    <row r="29" spans="1:10" ht="17.25" customHeight="1">
      <c r="A29" s="425"/>
      <c r="B29" s="599"/>
      <c r="C29" s="551"/>
      <c r="D29" s="568"/>
      <c r="E29" s="569"/>
      <c r="F29" s="569"/>
      <c r="G29" s="569"/>
      <c r="H29" s="569"/>
      <c r="I29" s="569"/>
      <c r="J29" s="570"/>
    </row>
    <row r="30" spans="1:10" ht="17.25" customHeight="1">
      <c r="A30" s="425"/>
      <c r="B30" s="598" t="s">
        <v>57</v>
      </c>
      <c r="C30" s="29" t="s">
        <v>46</v>
      </c>
      <c r="D30" s="588" t="s">
        <v>91</v>
      </c>
      <c r="E30" s="588"/>
      <c r="F30" s="588"/>
      <c r="G30" s="588"/>
      <c r="H30" s="588"/>
      <c r="I30" s="588"/>
      <c r="J30" s="588"/>
    </row>
    <row r="31" spans="1:10" ht="17.25" customHeight="1">
      <c r="A31" s="425"/>
      <c r="B31" s="599"/>
      <c r="C31" s="424" t="s">
        <v>47</v>
      </c>
      <c r="D31" s="580" t="s">
        <v>92</v>
      </c>
      <c r="E31" s="580"/>
      <c r="F31" s="580"/>
      <c r="G31" s="580"/>
      <c r="H31" s="580"/>
      <c r="I31" s="580"/>
      <c r="J31" s="580"/>
    </row>
    <row r="32" spans="1:10" ht="17.25" customHeight="1">
      <c r="A32" s="425"/>
      <c r="B32" s="598" t="s">
        <v>58</v>
      </c>
      <c r="C32" s="29" t="s">
        <v>46</v>
      </c>
      <c r="D32" s="588" t="s">
        <v>93</v>
      </c>
      <c r="E32" s="588"/>
      <c r="F32" s="588"/>
      <c r="G32" s="588"/>
      <c r="H32" s="588"/>
      <c r="I32" s="588"/>
      <c r="J32" s="588"/>
    </row>
    <row r="33" spans="1:10" ht="17.25" customHeight="1">
      <c r="A33" s="425"/>
      <c r="B33" s="599"/>
      <c r="C33" s="424" t="s">
        <v>47</v>
      </c>
      <c r="D33" s="580" t="s">
        <v>94</v>
      </c>
      <c r="E33" s="580"/>
      <c r="F33" s="580"/>
      <c r="G33" s="580"/>
      <c r="H33" s="580"/>
      <c r="I33" s="580"/>
      <c r="J33" s="580"/>
    </row>
    <row r="34" spans="1:10" ht="17.25" customHeight="1">
      <c r="A34" s="425"/>
      <c r="B34" s="600" t="s">
        <v>59</v>
      </c>
      <c r="C34" s="601"/>
      <c r="D34" s="582">
        <v>20</v>
      </c>
      <c r="E34" s="582"/>
      <c r="F34" s="582"/>
      <c r="G34" s="582"/>
      <c r="H34" s="582"/>
      <c r="I34" s="582"/>
      <c r="J34" s="582"/>
    </row>
    <row r="35" spans="1:10" ht="17.25" customHeight="1">
      <c r="A35" s="425"/>
      <c r="B35" s="600" t="s">
        <v>60</v>
      </c>
      <c r="C35" s="601"/>
      <c r="D35" s="583">
        <v>44046</v>
      </c>
      <c r="E35" s="583"/>
      <c r="F35" s="583"/>
      <c r="G35" s="583"/>
      <c r="H35" s="583"/>
      <c r="I35" s="583"/>
      <c r="J35" s="583"/>
    </row>
    <row r="36" spans="1:10" ht="17.25" customHeight="1">
      <c r="A36" s="425"/>
      <c r="B36" s="600" t="s">
        <v>61</v>
      </c>
      <c r="C36" s="601"/>
      <c r="D36" s="583">
        <v>44055</v>
      </c>
      <c r="E36" s="583"/>
      <c r="F36" s="583"/>
      <c r="G36" s="583"/>
      <c r="H36" s="583"/>
      <c r="I36" s="583"/>
      <c r="J36" s="583"/>
    </row>
    <row r="37" spans="1:10" ht="17.25" customHeight="1">
      <c r="A37" s="425"/>
      <c r="B37" s="600" t="s">
        <v>62</v>
      </c>
      <c r="C37" s="601"/>
      <c r="D37" s="584">
        <v>8</v>
      </c>
      <c r="E37" s="584"/>
      <c r="F37" s="584"/>
      <c r="G37" s="584"/>
      <c r="H37" s="584"/>
      <c r="I37" s="584"/>
      <c r="J37" s="584"/>
    </row>
    <row r="38" spans="1:10" ht="17.25" customHeight="1">
      <c r="A38" s="425"/>
      <c r="B38" s="598" t="s">
        <v>63</v>
      </c>
      <c r="C38" s="29" t="s">
        <v>64</v>
      </c>
      <c r="D38" s="585">
        <v>1</v>
      </c>
      <c r="E38" s="586"/>
      <c r="F38" s="586"/>
      <c r="G38" s="586"/>
      <c r="H38" s="586"/>
      <c r="I38" s="586"/>
      <c r="J38" s="587"/>
    </row>
    <row r="39" spans="1:10" ht="17.25" customHeight="1">
      <c r="A39" s="425"/>
      <c r="B39" s="599"/>
      <c r="C39" s="424" t="s">
        <v>65</v>
      </c>
      <c r="D39" s="580" t="s">
        <v>95</v>
      </c>
      <c r="E39" s="580"/>
      <c r="F39" s="580"/>
      <c r="G39" s="580"/>
      <c r="H39" s="580"/>
      <c r="I39" s="580"/>
      <c r="J39" s="580"/>
    </row>
    <row r="40" spans="1:10" ht="17.25" customHeight="1">
      <c r="A40" s="425"/>
      <c r="B40" s="600" t="s">
        <v>66</v>
      </c>
      <c r="C40" s="601"/>
      <c r="D40" s="558" t="s">
        <v>873</v>
      </c>
      <c r="E40" s="558"/>
      <c r="F40" s="558"/>
      <c r="G40" s="558"/>
      <c r="H40" s="558"/>
      <c r="I40" s="558"/>
      <c r="J40" s="558"/>
    </row>
    <row r="41" spans="1:10" ht="17.25" customHeight="1">
      <c r="A41" s="425"/>
      <c r="B41" s="604" t="s">
        <v>67</v>
      </c>
      <c r="C41" s="605"/>
      <c r="D41" s="32" t="s">
        <v>68</v>
      </c>
      <c r="E41" s="425"/>
      <c r="F41" s="425"/>
      <c r="G41" s="425"/>
      <c r="H41" s="425"/>
      <c r="I41" s="425"/>
      <c r="J41" s="425"/>
    </row>
    <row r="42" spans="1:10" ht="17.25" customHeight="1">
      <c r="A42" s="425"/>
      <c r="B42" s="606" t="s">
        <v>157</v>
      </c>
      <c r="C42" s="607"/>
      <c r="D42" s="62"/>
      <c r="E42" s="425" t="s">
        <v>69</v>
      </c>
      <c r="F42" s="425"/>
      <c r="G42" s="425"/>
      <c r="H42" s="425"/>
      <c r="I42" s="425"/>
      <c r="J42" s="425"/>
    </row>
    <row r="43" spans="1:10" ht="17.25" customHeight="1">
      <c r="A43" s="425"/>
      <c r="B43" s="606"/>
      <c r="C43" s="607"/>
      <c r="D43" s="64"/>
      <c r="E43" s="425" t="s">
        <v>70</v>
      </c>
      <c r="F43" s="425"/>
      <c r="G43" s="425"/>
      <c r="H43" s="425"/>
      <c r="I43" s="425"/>
      <c r="J43" s="425"/>
    </row>
    <row r="44" spans="1:10" ht="17.25" customHeight="1">
      <c r="A44" s="425"/>
      <c r="B44" s="606"/>
      <c r="C44" s="607"/>
      <c r="D44" s="65"/>
      <c r="E44" s="425" t="s">
        <v>71</v>
      </c>
      <c r="F44" s="425"/>
      <c r="G44" s="425"/>
      <c r="H44" s="425"/>
      <c r="I44" s="425"/>
      <c r="J44" s="425"/>
    </row>
    <row r="45" spans="1:10" ht="17.25" customHeight="1">
      <c r="A45" s="425"/>
      <c r="B45" s="608"/>
      <c r="C45" s="609"/>
      <c r="D45" s="63"/>
      <c r="E45" s="425" t="s">
        <v>72</v>
      </c>
      <c r="F45" s="425"/>
      <c r="G45" s="425"/>
      <c r="H45" s="425"/>
      <c r="I45" s="425"/>
      <c r="J45" s="425"/>
    </row>
    <row r="46" spans="1:10" ht="17.25" customHeight="1">
      <c r="A46" s="425"/>
      <c r="B46" s="546" t="s">
        <v>73</v>
      </c>
      <c r="C46" s="547"/>
      <c r="D46" s="62"/>
      <c r="E46" s="425" t="s">
        <v>74</v>
      </c>
      <c r="F46" s="425"/>
      <c r="G46" s="425"/>
      <c r="H46" s="425"/>
      <c r="I46" s="425"/>
      <c r="J46" s="425"/>
    </row>
    <row r="47" spans="1:10" ht="17.25" customHeight="1">
      <c r="A47" s="425"/>
      <c r="B47" s="548"/>
      <c r="C47" s="549"/>
      <c r="D47" s="64"/>
      <c r="E47" s="425" t="str">
        <f>IF(D41="公募","現地実行委員会","")</f>
        <v/>
      </c>
      <c r="F47" s="425"/>
      <c r="G47" s="425"/>
      <c r="H47" s="425"/>
      <c r="I47" s="425"/>
      <c r="J47" s="425"/>
    </row>
    <row r="48" spans="1:10" ht="17.25" customHeight="1">
      <c r="A48" s="425"/>
      <c r="B48" s="548"/>
      <c r="C48" s="549"/>
      <c r="D48" s="64"/>
      <c r="E48" s="425" t="str">
        <f>IF(D41="公募","公的機関","")</f>
        <v/>
      </c>
      <c r="F48" s="425"/>
      <c r="G48" s="425"/>
      <c r="H48" s="425"/>
      <c r="I48" s="425"/>
      <c r="J48" s="425"/>
    </row>
    <row r="49" spans="1:10" ht="17.25" customHeight="1">
      <c r="A49" s="425"/>
      <c r="B49" s="550"/>
      <c r="C49" s="551"/>
      <c r="D49" s="32"/>
      <c r="E49" s="425" t="s">
        <v>72</v>
      </c>
      <c r="F49" s="425"/>
      <c r="G49" s="425"/>
      <c r="H49" s="425"/>
      <c r="I49" s="425"/>
      <c r="J49" s="425"/>
    </row>
    <row r="50" spans="1:10" s="429" customFormat="1" ht="17.25" customHeight="1">
      <c r="A50" s="425"/>
      <c r="B50" s="428"/>
      <c r="C50" s="428"/>
      <c r="D50" s="482"/>
      <c r="E50" s="425"/>
      <c r="F50" s="425"/>
      <c r="G50" s="425"/>
      <c r="H50" s="425"/>
      <c r="I50" s="425"/>
      <c r="J50" s="425"/>
    </row>
    <row r="51" spans="1:10" ht="17.25" customHeight="1">
      <c r="A51" s="425" t="s">
        <v>75</v>
      </c>
      <c r="B51" s="425"/>
      <c r="C51" s="425"/>
      <c r="D51" s="425"/>
      <c r="E51" s="425"/>
      <c r="F51" s="425"/>
      <c r="G51" s="425"/>
      <c r="H51" s="425"/>
      <c r="I51" s="425"/>
      <c r="J51" s="425"/>
    </row>
    <row r="52" spans="1:10" ht="17.25" customHeight="1">
      <c r="A52" s="425"/>
      <c r="B52" s="423" t="s">
        <v>137</v>
      </c>
      <c r="C52" s="33" t="s">
        <v>47</v>
      </c>
      <c r="D52" s="577" t="s">
        <v>96</v>
      </c>
      <c r="E52" s="578"/>
      <c r="F52" s="578"/>
      <c r="G52" s="578"/>
      <c r="H52" s="578"/>
      <c r="I52" s="578"/>
      <c r="J52" s="579"/>
    </row>
    <row r="53" spans="1:10" ht="17.25" customHeight="1">
      <c r="A53" s="425"/>
      <c r="B53" s="546" t="s">
        <v>44</v>
      </c>
      <c r="C53" s="547"/>
      <c r="D53" s="571" t="s">
        <v>97</v>
      </c>
      <c r="E53" s="572"/>
      <c r="F53" s="572"/>
      <c r="G53" s="572"/>
      <c r="H53" s="572"/>
      <c r="I53" s="572"/>
      <c r="J53" s="573"/>
    </row>
    <row r="54" spans="1:10" ht="17.25" customHeight="1">
      <c r="A54" s="425"/>
      <c r="B54" s="550"/>
      <c r="C54" s="551"/>
      <c r="D54" s="574"/>
      <c r="E54" s="575"/>
      <c r="F54" s="575"/>
      <c r="G54" s="575"/>
      <c r="H54" s="575"/>
      <c r="I54" s="575"/>
      <c r="J54" s="576"/>
    </row>
    <row r="55" spans="1:10" ht="17.25" customHeight="1">
      <c r="A55" s="425"/>
      <c r="B55" s="600" t="s">
        <v>53</v>
      </c>
      <c r="C55" s="601"/>
      <c r="D55" s="581" t="s">
        <v>945</v>
      </c>
      <c r="E55" s="581"/>
      <c r="F55" s="581"/>
      <c r="G55" s="581"/>
      <c r="H55" s="581"/>
      <c r="I55" s="581"/>
      <c r="J55" s="581"/>
    </row>
    <row r="56" spans="1:10" ht="17.25" customHeight="1">
      <c r="A56" s="425"/>
      <c r="B56" s="600" t="s">
        <v>76</v>
      </c>
      <c r="C56" s="601"/>
      <c r="D56" s="558" t="s">
        <v>98</v>
      </c>
      <c r="E56" s="558"/>
      <c r="F56" s="558"/>
      <c r="G56" s="558"/>
      <c r="H56" s="558"/>
      <c r="I56" s="558"/>
      <c r="J56" s="558"/>
    </row>
    <row r="57" spans="1:10" ht="17.25" customHeight="1">
      <c r="A57" s="426"/>
      <c r="B57" s="600" t="s">
        <v>77</v>
      </c>
      <c r="C57" s="601"/>
      <c r="D57" s="558" t="s">
        <v>99</v>
      </c>
      <c r="E57" s="558"/>
      <c r="F57" s="558"/>
      <c r="G57" s="558"/>
      <c r="H57" s="558"/>
      <c r="I57" s="558"/>
      <c r="J57" s="558"/>
    </row>
    <row r="58" spans="1:10" ht="17.25" customHeight="1">
      <c r="A58" s="425"/>
      <c r="B58" s="425"/>
      <c r="C58" s="425"/>
      <c r="D58" s="425"/>
      <c r="E58" s="425"/>
      <c r="F58" s="425"/>
      <c r="G58" s="425"/>
      <c r="H58" s="425"/>
      <c r="I58" s="425"/>
      <c r="J58" s="425"/>
    </row>
    <row r="59" spans="1:10" ht="17.25" customHeight="1">
      <c r="A59" s="425"/>
    </row>
  </sheetData>
  <mergeCells count="54">
    <mergeCell ref="B53:C54"/>
    <mergeCell ref="B55:C55"/>
    <mergeCell ref="B56:C56"/>
    <mergeCell ref="B57:C57"/>
    <mergeCell ref="B37:C37"/>
    <mergeCell ref="B38:B39"/>
    <mergeCell ref="B40:C40"/>
    <mergeCell ref="B41:C41"/>
    <mergeCell ref="B42:C45"/>
    <mergeCell ref="D17:J17"/>
    <mergeCell ref="D18:J18"/>
    <mergeCell ref="D12:J12"/>
    <mergeCell ref="D13:J13"/>
    <mergeCell ref="B46:C49"/>
    <mergeCell ref="B30:B31"/>
    <mergeCell ref="B32:B33"/>
    <mergeCell ref="B36:C36"/>
    <mergeCell ref="B35:C35"/>
    <mergeCell ref="B34:C34"/>
    <mergeCell ref="B12:B13"/>
    <mergeCell ref="B17:B18"/>
    <mergeCell ref="B19:B23"/>
    <mergeCell ref="B26:B29"/>
    <mergeCell ref="C26:C27"/>
    <mergeCell ref="C28:C29"/>
    <mergeCell ref="D31:J31"/>
    <mergeCell ref="D32:J32"/>
    <mergeCell ref="D19:J19"/>
    <mergeCell ref="D20:J20"/>
    <mergeCell ref="D21:J21"/>
    <mergeCell ref="D22:J22"/>
    <mergeCell ref="D23:J23"/>
    <mergeCell ref="D56:J56"/>
    <mergeCell ref="D57:J57"/>
    <mergeCell ref="D26:J27"/>
    <mergeCell ref="D28:J29"/>
    <mergeCell ref="D53:J54"/>
    <mergeCell ref="D52:J52"/>
    <mergeCell ref="D39:J39"/>
    <mergeCell ref="D40:J40"/>
    <mergeCell ref="D55:J55"/>
    <mergeCell ref="D33:J33"/>
    <mergeCell ref="D34:J34"/>
    <mergeCell ref="D35:J35"/>
    <mergeCell ref="D36:J36"/>
    <mergeCell ref="D37:J37"/>
    <mergeCell ref="D38:J38"/>
    <mergeCell ref="D30:J30"/>
    <mergeCell ref="B3:J4"/>
    <mergeCell ref="A7:J7"/>
    <mergeCell ref="B9:C9"/>
    <mergeCell ref="D14:J14"/>
    <mergeCell ref="B14:C16"/>
    <mergeCell ref="D15:J16"/>
  </mergeCells>
  <phoneticPr fontId="1"/>
  <dataValidations count="5">
    <dataValidation type="list" allowBlank="1" showInputMessage="1" showErrorMessage="1" errorTitle="入力エラー" error="プルダウンより選択してください。" sqref="D9:D10">
      <formula1>"通常型,第三国型"</formula1>
    </dataValidation>
    <dataValidation type="list" allowBlank="1" showInputMessage="1" showErrorMessage="1" errorTitle="入力エラー" error="公募か推薦で選択してください。" sqref="D41">
      <formula1>"公募,推薦"</formula1>
    </dataValidation>
    <dataValidation type="list" allowBlank="1" showInputMessage="1" showErrorMessage="1" errorTitle="入力エラー" error="該当する場合は、●を選択してください。" sqref="D42:D45">
      <formula1>"●"</formula1>
    </dataValidation>
    <dataValidation type="whole" operator="greaterThanOrEqual" allowBlank="1" showInputMessage="1" showErrorMessage="1" errorTitle="入力エラー" error="整数で入力してください。_x000a_人数が確定していない場合は、最大の人数を入力してください。" sqref="D34:J34 D38:J38">
      <formula1>0</formula1>
    </dataValidation>
    <dataValidation type="date" operator="greaterThanOrEqual" allowBlank="1" showInputMessage="1" showErrorMessage="1" errorTitle="入力エラー" error="日付（20XX/XX/XX）で入力してください。" sqref="D35:J36">
      <formula1>43831</formula1>
    </dataValidation>
  </dataValidations>
  <printOptions horizontalCentered="1"/>
  <pageMargins left="0.51181102362204722" right="0.51181102362204722" top="0.74803149606299213" bottom="0.55118110236220474" header="0.31496062992125984" footer="0.31496062992125984"/>
  <pageSetup paperSize="9" scale="94" orientation="portrait" blackAndWhite="1" r:id="rId1"/>
  <rowBreaks count="1" manualBreakCount="1">
    <brk id="57" max="9"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P58"/>
  <sheetViews>
    <sheetView showGridLines="0" showZeros="0" view="pageBreakPreview" zoomScaleNormal="100" zoomScaleSheetLayoutView="100" workbookViewId="0">
      <selection sqref="A1:K1"/>
    </sheetView>
  </sheetViews>
  <sheetFormatPr defaultRowHeight="17.25" customHeight="1"/>
  <cols>
    <col min="1" max="1" width="3.75" style="439" bestFit="1" customWidth="1"/>
    <col min="2" max="2" width="4.375" style="439" bestFit="1" customWidth="1"/>
    <col min="3" max="3" width="10" style="439" customWidth="1"/>
    <col min="4" max="4" width="3.25" style="439" bestFit="1" customWidth="1"/>
    <col min="5" max="5" width="7" style="439" customWidth="1"/>
    <col min="6" max="6" width="2.5" style="439" bestFit="1" customWidth="1"/>
    <col min="7" max="7" width="7" style="439" customWidth="1"/>
    <col min="8" max="8" width="4.875" style="439" bestFit="1" customWidth="1"/>
    <col min="9" max="9" width="2.5" style="439" bestFit="1" customWidth="1"/>
    <col min="10" max="11" width="7" style="439" customWidth="1"/>
    <col min="12" max="12" width="13.25" style="439" customWidth="1"/>
    <col min="13" max="13" width="10" style="439" bestFit="1" customWidth="1"/>
    <col min="14" max="14" width="2.125" style="439" bestFit="1" customWidth="1"/>
    <col min="15" max="15" width="11" style="439" bestFit="1" customWidth="1"/>
    <col min="16" max="16" width="3.75" style="439" customWidth="1"/>
    <col min="17" max="16384" width="9" style="439"/>
  </cols>
  <sheetData>
    <row r="1" spans="1:16" ht="17.25" customHeight="1">
      <c r="A1" s="394" t="s">
        <v>792</v>
      </c>
    </row>
    <row r="2" spans="1:16" ht="17.25" customHeight="1">
      <c r="A2" s="1014" t="s">
        <v>793</v>
      </c>
      <c r="B2" s="1014"/>
      <c r="C2" s="1014"/>
      <c r="D2" s="1014"/>
      <c r="E2" s="1014"/>
      <c r="F2" s="1014"/>
      <c r="G2" s="1014"/>
      <c r="H2" s="1014"/>
      <c r="I2" s="1014"/>
      <c r="J2" s="1014"/>
      <c r="K2" s="1014"/>
      <c r="L2" s="1014"/>
      <c r="M2" s="1014"/>
      <c r="N2" s="1014"/>
      <c r="O2" s="1014"/>
      <c r="P2" s="1014"/>
    </row>
    <row r="3" spans="1:16" ht="17.25" customHeight="1">
      <c r="A3" s="449"/>
      <c r="B3" s="449"/>
      <c r="C3" s="449"/>
      <c r="D3" s="449"/>
      <c r="E3" s="449"/>
      <c r="F3" s="449"/>
      <c r="G3" s="449"/>
      <c r="H3" s="449"/>
      <c r="I3" s="449"/>
      <c r="J3" s="449"/>
      <c r="K3" s="449"/>
      <c r="L3" s="449"/>
      <c r="M3" s="449"/>
      <c r="N3" s="449"/>
      <c r="O3" s="449"/>
      <c r="P3" s="449"/>
    </row>
    <row r="4" spans="1:16" ht="17.25" customHeight="1">
      <c r="A4" s="1015" t="s">
        <v>794</v>
      </c>
      <c r="B4" s="1015"/>
      <c r="C4" s="1015"/>
      <c r="D4" s="1015"/>
      <c r="E4" s="1015"/>
      <c r="F4" s="1015"/>
      <c r="G4" s="1015"/>
      <c r="H4" s="1015"/>
      <c r="I4" s="1015"/>
      <c r="J4" s="1015"/>
      <c r="K4" s="1015"/>
      <c r="L4" s="1015"/>
      <c r="M4" s="1015"/>
      <c r="N4" s="1015"/>
      <c r="O4" s="1015"/>
      <c r="P4" s="1015"/>
    </row>
    <row r="5" spans="1:16" ht="17.25" customHeight="1">
      <c r="A5" s="440"/>
      <c r="B5" s="440"/>
      <c r="C5" s="440"/>
      <c r="D5" s="440"/>
      <c r="E5" s="440"/>
      <c r="F5" s="440"/>
      <c r="G5" s="440"/>
      <c r="H5" s="440"/>
      <c r="I5" s="440"/>
      <c r="J5" s="440"/>
      <c r="K5" s="440"/>
      <c r="L5" s="440"/>
      <c r="M5" s="440"/>
      <c r="N5" s="440"/>
      <c r="O5" s="440"/>
      <c r="P5" s="440"/>
    </row>
    <row r="6" spans="1:16" ht="17.25" customHeight="1">
      <c r="A6" s="440"/>
      <c r="B6" s="1016" t="s">
        <v>795</v>
      </c>
      <c r="C6" s="1016"/>
      <c r="D6" s="440" t="s">
        <v>796</v>
      </c>
      <c r="E6" s="451">
        <v>50</v>
      </c>
      <c r="F6" s="440" t="s">
        <v>797</v>
      </c>
      <c r="G6" s="451">
        <v>8</v>
      </c>
      <c r="H6" s="440" t="s">
        <v>798</v>
      </c>
      <c r="I6" s="440" t="s">
        <v>799</v>
      </c>
      <c r="J6" s="452">
        <f>E6*G6</f>
        <v>400</v>
      </c>
      <c r="K6" s="529" t="s">
        <v>946</v>
      </c>
      <c r="M6" s="514">
        <f>'②海外研修実施結果（報告書）'!B13</f>
        <v>44046</v>
      </c>
      <c r="N6" s="440" t="s">
        <v>800</v>
      </c>
      <c r="O6" s="514">
        <f>'②海外研修実施結果（報告書）'!H13</f>
        <v>44055</v>
      </c>
      <c r="P6" s="440"/>
    </row>
    <row r="8" spans="1:16" ht="21" customHeight="1">
      <c r="A8" s="444" t="s">
        <v>789</v>
      </c>
      <c r="B8" s="1017" t="s">
        <v>877</v>
      </c>
      <c r="C8" s="1017"/>
      <c r="D8" s="1017"/>
      <c r="E8" s="1017"/>
      <c r="F8" s="1017"/>
      <c r="G8" s="1017"/>
      <c r="H8" s="1017" t="s">
        <v>801</v>
      </c>
      <c r="I8" s="1017"/>
      <c r="J8" s="1017"/>
      <c r="K8" s="1017"/>
      <c r="L8" s="1017"/>
      <c r="M8" s="1017" t="s">
        <v>802</v>
      </c>
      <c r="N8" s="1017"/>
      <c r="O8" s="1017"/>
      <c r="P8" s="1017"/>
    </row>
    <row r="9" spans="1:16" ht="21" customHeight="1">
      <c r="A9" s="441">
        <v>1</v>
      </c>
      <c r="B9" s="446" t="str">
        <f>④研修生名簿!B6</f>
        <v>Mr.</v>
      </c>
      <c r="C9" s="1018" t="str">
        <f>④研修生名簿!C6</f>
        <v>abc def</v>
      </c>
      <c r="D9" s="1018"/>
      <c r="E9" s="1018"/>
      <c r="F9" s="1018"/>
      <c r="G9" s="1019"/>
      <c r="H9" s="1020"/>
      <c r="I9" s="1021"/>
      <c r="J9" s="1021"/>
      <c r="K9" s="1021"/>
      <c r="L9" s="1022"/>
      <c r="M9" s="1023"/>
      <c r="N9" s="1024"/>
      <c r="O9" s="1024"/>
      <c r="P9" s="1025"/>
    </row>
    <row r="10" spans="1:16" ht="21" customHeight="1">
      <c r="A10" s="441">
        <v>2</v>
      </c>
      <c r="B10" s="446" t="str">
        <f>④研修生名簿!B7</f>
        <v>Ms.</v>
      </c>
      <c r="C10" s="1018">
        <f>④研修生名簿!C7</f>
        <v>0</v>
      </c>
      <c r="D10" s="1018"/>
      <c r="E10" s="1018"/>
      <c r="F10" s="1018"/>
      <c r="G10" s="1019"/>
      <c r="H10" s="1020"/>
      <c r="I10" s="1021"/>
      <c r="J10" s="1021"/>
      <c r="K10" s="1021"/>
      <c r="L10" s="1022"/>
      <c r="M10" s="1023"/>
      <c r="N10" s="1024"/>
      <c r="O10" s="1024"/>
      <c r="P10" s="1025"/>
    </row>
    <row r="11" spans="1:16" ht="21" customHeight="1">
      <c r="A11" s="441">
        <v>3</v>
      </c>
      <c r="B11" s="446">
        <f>④研修生名簿!B8</f>
        <v>0</v>
      </c>
      <c r="C11" s="1018">
        <f>④研修生名簿!C8</f>
        <v>0</v>
      </c>
      <c r="D11" s="1018"/>
      <c r="E11" s="1018"/>
      <c r="F11" s="1018"/>
      <c r="G11" s="1019"/>
      <c r="H11" s="1020"/>
      <c r="I11" s="1021"/>
      <c r="J11" s="1021"/>
      <c r="K11" s="1021"/>
      <c r="L11" s="1022"/>
      <c r="M11" s="1023"/>
      <c r="N11" s="1024"/>
      <c r="O11" s="1024"/>
      <c r="P11" s="1025"/>
    </row>
    <row r="12" spans="1:16" ht="21" customHeight="1">
      <c r="A12" s="441">
        <v>4</v>
      </c>
      <c r="B12" s="446">
        <f>④研修生名簿!B9</f>
        <v>0</v>
      </c>
      <c r="C12" s="1018">
        <f>④研修生名簿!C9</f>
        <v>0</v>
      </c>
      <c r="D12" s="1018"/>
      <c r="E12" s="1018"/>
      <c r="F12" s="1018"/>
      <c r="G12" s="1019"/>
      <c r="H12" s="1020"/>
      <c r="I12" s="1021"/>
      <c r="J12" s="1021"/>
      <c r="K12" s="1021"/>
      <c r="L12" s="1022"/>
      <c r="M12" s="1023"/>
      <c r="N12" s="1024"/>
      <c r="O12" s="1024"/>
      <c r="P12" s="1025"/>
    </row>
    <row r="13" spans="1:16" ht="21" customHeight="1">
      <c r="A13" s="441">
        <v>5</v>
      </c>
      <c r="B13" s="446">
        <f>④研修生名簿!B10</f>
        <v>0</v>
      </c>
      <c r="C13" s="1018">
        <f>④研修生名簿!C10</f>
        <v>0</v>
      </c>
      <c r="D13" s="1018"/>
      <c r="E13" s="1018"/>
      <c r="F13" s="1018"/>
      <c r="G13" s="1019"/>
      <c r="H13" s="1020"/>
      <c r="I13" s="1021"/>
      <c r="J13" s="1021"/>
      <c r="K13" s="1021"/>
      <c r="L13" s="1022"/>
      <c r="M13" s="1023"/>
      <c r="N13" s="1024"/>
      <c r="O13" s="1024"/>
      <c r="P13" s="1025"/>
    </row>
    <row r="14" spans="1:16" ht="21" customHeight="1">
      <c r="A14" s="441">
        <v>6</v>
      </c>
      <c r="B14" s="446">
        <f>④研修生名簿!B11</f>
        <v>0</v>
      </c>
      <c r="C14" s="1018">
        <f>④研修生名簿!C11</f>
        <v>0</v>
      </c>
      <c r="D14" s="1018"/>
      <c r="E14" s="1018"/>
      <c r="F14" s="1018"/>
      <c r="G14" s="1019"/>
      <c r="H14" s="1020"/>
      <c r="I14" s="1021"/>
      <c r="J14" s="1021"/>
      <c r="K14" s="1021"/>
      <c r="L14" s="1022"/>
      <c r="M14" s="1023"/>
      <c r="N14" s="1024"/>
      <c r="O14" s="1024"/>
      <c r="P14" s="1025"/>
    </row>
    <row r="15" spans="1:16" ht="21" customHeight="1">
      <c r="A15" s="441">
        <v>7</v>
      </c>
      <c r="B15" s="446">
        <f>④研修生名簿!B12</f>
        <v>0</v>
      </c>
      <c r="C15" s="1018">
        <f>④研修生名簿!C12</f>
        <v>0</v>
      </c>
      <c r="D15" s="1018"/>
      <c r="E15" s="1018"/>
      <c r="F15" s="1018"/>
      <c r="G15" s="1019"/>
      <c r="H15" s="1020"/>
      <c r="I15" s="1021"/>
      <c r="J15" s="1021"/>
      <c r="K15" s="1021"/>
      <c r="L15" s="1022"/>
      <c r="M15" s="1023"/>
      <c r="N15" s="1024"/>
      <c r="O15" s="1024"/>
      <c r="P15" s="1025"/>
    </row>
    <row r="16" spans="1:16" ht="21" customHeight="1">
      <c r="A16" s="441">
        <v>8</v>
      </c>
      <c r="B16" s="446">
        <f>④研修生名簿!B13</f>
        <v>0</v>
      </c>
      <c r="C16" s="1018">
        <f>④研修生名簿!C13</f>
        <v>0</v>
      </c>
      <c r="D16" s="1018"/>
      <c r="E16" s="1018"/>
      <c r="F16" s="1018"/>
      <c r="G16" s="1019"/>
      <c r="H16" s="1020"/>
      <c r="I16" s="1021"/>
      <c r="J16" s="1021"/>
      <c r="K16" s="1021"/>
      <c r="L16" s="1022"/>
      <c r="M16" s="1023"/>
      <c r="N16" s="1024"/>
      <c r="O16" s="1024"/>
      <c r="P16" s="1025"/>
    </row>
    <row r="17" spans="1:16" ht="21" customHeight="1">
      <c r="A17" s="441">
        <v>9</v>
      </c>
      <c r="B17" s="446">
        <f>④研修生名簿!B14</f>
        <v>0</v>
      </c>
      <c r="C17" s="1018">
        <f>④研修生名簿!C14</f>
        <v>0</v>
      </c>
      <c r="D17" s="1018"/>
      <c r="E17" s="1018"/>
      <c r="F17" s="1018"/>
      <c r="G17" s="1019"/>
      <c r="H17" s="1020"/>
      <c r="I17" s="1021"/>
      <c r="J17" s="1021"/>
      <c r="K17" s="1021"/>
      <c r="L17" s="1022"/>
      <c r="M17" s="1023"/>
      <c r="N17" s="1024"/>
      <c r="O17" s="1024"/>
      <c r="P17" s="1025"/>
    </row>
    <row r="18" spans="1:16" ht="21" customHeight="1">
      <c r="A18" s="441">
        <v>10</v>
      </c>
      <c r="B18" s="446">
        <f>④研修生名簿!B15</f>
        <v>0</v>
      </c>
      <c r="C18" s="1018">
        <f>④研修生名簿!C15</f>
        <v>0</v>
      </c>
      <c r="D18" s="1018"/>
      <c r="E18" s="1018"/>
      <c r="F18" s="1018"/>
      <c r="G18" s="1019"/>
      <c r="H18" s="1020"/>
      <c r="I18" s="1021"/>
      <c r="J18" s="1021"/>
      <c r="K18" s="1021"/>
      <c r="L18" s="1022"/>
      <c r="M18" s="1023"/>
      <c r="N18" s="1024"/>
      <c r="O18" s="1024"/>
      <c r="P18" s="1025"/>
    </row>
    <row r="19" spans="1:16" ht="21" customHeight="1">
      <c r="A19" s="441">
        <v>11</v>
      </c>
      <c r="B19" s="446">
        <f>④研修生名簿!B16</f>
        <v>0</v>
      </c>
      <c r="C19" s="1018">
        <f>④研修生名簿!C16</f>
        <v>0</v>
      </c>
      <c r="D19" s="1018"/>
      <c r="E19" s="1018"/>
      <c r="F19" s="1018"/>
      <c r="G19" s="1019"/>
      <c r="H19" s="1020"/>
      <c r="I19" s="1021"/>
      <c r="J19" s="1021"/>
      <c r="K19" s="1021"/>
      <c r="L19" s="1022"/>
      <c r="M19" s="1023"/>
      <c r="N19" s="1024"/>
      <c r="O19" s="1024"/>
      <c r="P19" s="1025"/>
    </row>
    <row r="20" spans="1:16" ht="21" customHeight="1">
      <c r="A20" s="441">
        <v>12</v>
      </c>
      <c r="B20" s="446">
        <f>④研修生名簿!B17</f>
        <v>0</v>
      </c>
      <c r="C20" s="1018">
        <f>④研修生名簿!C17</f>
        <v>0</v>
      </c>
      <c r="D20" s="1018"/>
      <c r="E20" s="1018"/>
      <c r="F20" s="1018"/>
      <c r="G20" s="1019"/>
      <c r="H20" s="1020"/>
      <c r="I20" s="1021"/>
      <c r="J20" s="1021"/>
      <c r="K20" s="1021"/>
      <c r="L20" s="1022"/>
      <c r="M20" s="1023"/>
      <c r="N20" s="1024"/>
      <c r="O20" s="1024"/>
      <c r="P20" s="1025"/>
    </row>
    <row r="21" spans="1:16" ht="21" customHeight="1">
      <c r="A21" s="441">
        <v>13</v>
      </c>
      <c r="B21" s="446">
        <f>④研修生名簿!B18</f>
        <v>0</v>
      </c>
      <c r="C21" s="1018">
        <f>④研修生名簿!C18</f>
        <v>0</v>
      </c>
      <c r="D21" s="1018"/>
      <c r="E21" s="1018"/>
      <c r="F21" s="1018"/>
      <c r="G21" s="1019"/>
      <c r="H21" s="1020"/>
      <c r="I21" s="1021"/>
      <c r="J21" s="1021"/>
      <c r="K21" s="1021"/>
      <c r="L21" s="1022"/>
      <c r="M21" s="1023"/>
      <c r="N21" s="1024"/>
      <c r="O21" s="1024"/>
      <c r="P21" s="1025"/>
    </row>
    <row r="22" spans="1:16" ht="21" customHeight="1">
      <c r="A22" s="441">
        <v>14</v>
      </c>
      <c r="B22" s="446">
        <f>④研修生名簿!B19</f>
        <v>0</v>
      </c>
      <c r="C22" s="1018">
        <f>④研修生名簿!C19</f>
        <v>0</v>
      </c>
      <c r="D22" s="1018"/>
      <c r="E22" s="1018"/>
      <c r="F22" s="1018"/>
      <c r="G22" s="1019"/>
      <c r="H22" s="1020"/>
      <c r="I22" s="1021"/>
      <c r="J22" s="1021"/>
      <c r="K22" s="1021"/>
      <c r="L22" s="1022"/>
      <c r="M22" s="1023"/>
      <c r="N22" s="1024"/>
      <c r="O22" s="1024"/>
      <c r="P22" s="1025"/>
    </row>
    <row r="23" spans="1:16" ht="21" customHeight="1">
      <c r="A23" s="441">
        <v>15</v>
      </c>
      <c r="B23" s="446">
        <f>④研修生名簿!B20</f>
        <v>0</v>
      </c>
      <c r="C23" s="1018">
        <f>④研修生名簿!C20</f>
        <v>0</v>
      </c>
      <c r="D23" s="1018"/>
      <c r="E23" s="1018"/>
      <c r="F23" s="1018"/>
      <c r="G23" s="1019"/>
      <c r="H23" s="1020"/>
      <c r="I23" s="1021"/>
      <c r="J23" s="1021"/>
      <c r="K23" s="1021"/>
      <c r="L23" s="1022"/>
      <c r="M23" s="1023"/>
      <c r="N23" s="1024"/>
      <c r="O23" s="1024"/>
      <c r="P23" s="1025"/>
    </row>
    <row r="24" spans="1:16" ht="21" customHeight="1">
      <c r="A24" s="441">
        <v>16</v>
      </c>
      <c r="B24" s="446">
        <f>④研修生名簿!B21</f>
        <v>0</v>
      </c>
      <c r="C24" s="1018">
        <f>④研修生名簿!C21</f>
        <v>0</v>
      </c>
      <c r="D24" s="1018"/>
      <c r="E24" s="1018"/>
      <c r="F24" s="1018"/>
      <c r="G24" s="1019"/>
      <c r="H24" s="1020"/>
      <c r="I24" s="1021"/>
      <c r="J24" s="1021"/>
      <c r="K24" s="1021"/>
      <c r="L24" s="1022"/>
      <c r="M24" s="1023"/>
      <c r="N24" s="1024"/>
      <c r="O24" s="1024"/>
      <c r="P24" s="1025"/>
    </row>
    <row r="25" spans="1:16" ht="21" customHeight="1">
      <c r="A25" s="441">
        <v>17</v>
      </c>
      <c r="B25" s="446">
        <f>④研修生名簿!B22</f>
        <v>0</v>
      </c>
      <c r="C25" s="1018">
        <f>④研修生名簿!C22</f>
        <v>0</v>
      </c>
      <c r="D25" s="1018"/>
      <c r="E25" s="1018"/>
      <c r="F25" s="1018"/>
      <c r="G25" s="1019"/>
      <c r="H25" s="1020"/>
      <c r="I25" s="1021"/>
      <c r="J25" s="1021"/>
      <c r="K25" s="1021"/>
      <c r="L25" s="1022"/>
      <c r="M25" s="1023"/>
      <c r="N25" s="1024"/>
      <c r="O25" s="1024"/>
      <c r="P25" s="1025"/>
    </row>
    <row r="26" spans="1:16" ht="21" customHeight="1">
      <c r="A26" s="441">
        <v>18</v>
      </c>
      <c r="B26" s="446">
        <f>④研修生名簿!B23</f>
        <v>0</v>
      </c>
      <c r="C26" s="1018">
        <f>④研修生名簿!C23</f>
        <v>0</v>
      </c>
      <c r="D26" s="1018"/>
      <c r="E26" s="1018"/>
      <c r="F26" s="1018"/>
      <c r="G26" s="1019"/>
      <c r="H26" s="1020"/>
      <c r="I26" s="1021"/>
      <c r="J26" s="1021"/>
      <c r="K26" s="1021"/>
      <c r="L26" s="1022"/>
      <c r="M26" s="1023"/>
      <c r="N26" s="1024"/>
      <c r="O26" s="1024"/>
      <c r="P26" s="1025"/>
    </row>
    <row r="27" spans="1:16" ht="21" customHeight="1">
      <c r="A27" s="441">
        <v>19</v>
      </c>
      <c r="B27" s="446">
        <f>④研修生名簿!B24</f>
        <v>0</v>
      </c>
      <c r="C27" s="1018">
        <f>④研修生名簿!C24</f>
        <v>0</v>
      </c>
      <c r="D27" s="1018"/>
      <c r="E27" s="1018"/>
      <c r="F27" s="1018"/>
      <c r="G27" s="1019"/>
      <c r="H27" s="1020"/>
      <c r="I27" s="1021"/>
      <c r="J27" s="1021"/>
      <c r="K27" s="1021"/>
      <c r="L27" s="1022"/>
      <c r="M27" s="1023"/>
      <c r="N27" s="1024"/>
      <c r="O27" s="1024"/>
      <c r="P27" s="1025"/>
    </row>
    <row r="28" spans="1:16" ht="21" customHeight="1">
      <c r="A28" s="441">
        <v>20</v>
      </c>
      <c r="B28" s="446">
        <f>④研修生名簿!B25</f>
        <v>0</v>
      </c>
      <c r="C28" s="1018">
        <f>④研修生名簿!C25</f>
        <v>0</v>
      </c>
      <c r="D28" s="1018"/>
      <c r="E28" s="1018"/>
      <c r="F28" s="1018"/>
      <c r="G28" s="1019"/>
      <c r="H28" s="1020"/>
      <c r="I28" s="1021"/>
      <c r="J28" s="1021"/>
      <c r="K28" s="1021"/>
      <c r="L28" s="1022"/>
      <c r="M28" s="1023"/>
      <c r="N28" s="1024"/>
      <c r="O28" s="1024"/>
      <c r="P28" s="1025"/>
    </row>
    <row r="29" spans="1:16" ht="21" customHeight="1">
      <c r="A29" s="441">
        <v>21</v>
      </c>
      <c r="B29" s="446">
        <f>④研修生名簿!B26</f>
        <v>0</v>
      </c>
      <c r="C29" s="1018">
        <f>④研修生名簿!C26</f>
        <v>0</v>
      </c>
      <c r="D29" s="1018"/>
      <c r="E29" s="1018"/>
      <c r="F29" s="1018"/>
      <c r="G29" s="1019"/>
      <c r="H29" s="1020"/>
      <c r="I29" s="1021"/>
      <c r="J29" s="1021"/>
      <c r="K29" s="1021"/>
      <c r="L29" s="1022"/>
      <c r="M29" s="1023"/>
      <c r="N29" s="1024"/>
      <c r="O29" s="1024"/>
      <c r="P29" s="1025"/>
    </row>
    <row r="30" spans="1:16" ht="21" customHeight="1">
      <c r="A30" s="441">
        <v>22</v>
      </c>
      <c r="B30" s="446">
        <f>④研修生名簿!B27</f>
        <v>0</v>
      </c>
      <c r="C30" s="1018">
        <f>④研修生名簿!C27</f>
        <v>0</v>
      </c>
      <c r="D30" s="1018"/>
      <c r="E30" s="1018"/>
      <c r="F30" s="1018"/>
      <c r="G30" s="1019"/>
      <c r="H30" s="1020"/>
      <c r="I30" s="1021"/>
      <c r="J30" s="1021"/>
      <c r="K30" s="1021"/>
      <c r="L30" s="1022"/>
      <c r="M30" s="1023"/>
      <c r="N30" s="1024"/>
      <c r="O30" s="1024"/>
      <c r="P30" s="1025"/>
    </row>
    <row r="31" spans="1:16" ht="21" customHeight="1">
      <c r="A31" s="441">
        <v>23</v>
      </c>
      <c r="B31" s="446">
        <f>④研修生名簿!B28</f>
        <v>0</v>
      </c>
      <c r="C31" s="1018">
        <f>④研修生名簿!C28</f>
        <v>0</v>
      </c>
      <c r="D31" s="1018"/>
      <c r="E31" s="1018"/>
      <c r="F31" s="1018"/>
      <c r="G31" s="1019"/>
      <c r="H31" s="1020"/>
      <c r="I31" s="1021"/>
      <c r="J31" s="1021"/>
      <c r="K31" s="1021"/>
      <c r="L31" s="1022"/>
      <c r="M31" s="1023"/>
      <c r="N31" s="1024"/>
      <c r="O31" s="1024"/>
      <c r="P31" s="1025"/>
    </row>
    <row r="32" spans="1:16" ht="21" customHeight="1">
      <c r="A32" s="441">
        <v>24</v>
      </c>
      <c r="B32" s="446">
        <f>④研修生名簿!B29</f>
        <v>0</v>
      </c>
      <c r="C32" s="1018">
        <f>④研修生名簿!C29</f>
        <v>0</v>
      </c>
      <c r="D32" s="1018"/>
      <c r="E32" s="1018"/>
      <c r="F32" s="1018"/>
      <c r="G32" s="1019"/>
      <c r="H32" s="1020"/>
      <c r="I32" s="1021"/>
      <c r="J32" s="1021"/>
      <c r="K32" s="1021"/>
      <c r="L32" s="1022"/>
      <c r="M32" s="1023"/>
      <c r="N32" s="1024"/>
      <c r="O32" s="1024"/>
      <c r="P32" s="1025"/>
    </row>
    <row r="33" spans="1:16" ht="21" customHeight="1">
      <c r="A33" s="441">
        <v>25</v>
      </c>
      <c r="B33" s="446">
        <f>④研修生名簿!B30</f>
        <v>0</v>
      </c>
      <c r="C33" s="1018">
        <f>④研修生名簿!C30</f>
        <v>0</v>
      </c>
      <c r="D33" s="1018"/>
      <c r="E33" s="1018"/>
      <c r="F33" s="1018"/>
      <c r="G33" s="1019"/>
      <c r="H33" s="1020"/>
      <c r="I33" s="1021"/>
      <c r="J33" s="1021"/>
      <c r="K33" s="1021"/>
      <c r="L33" s="1022"/>
      <c r="M33" s="1023"/>
      <c r="N33" s="1024"/>
      <c r="O33" s="1024"/>
      <c r="P33" s="1025"/>
    </row>
    <row r="34" spans="1:16" ht="21" customHeight="1">
      <c r="A34" s="441">
        <v>26</v>
      </c>
      <c r="B34" s="446">
        <f>④研修生名簿!B31</f>
        <v>0</v>
      </c>
      <c r="C34" s="1018">
        <f>④研修生名簿!C31</f>
        <v>0</v>
      </c>
      <c r="D34" s="1018"/>
      <c r="E34" s="1018"/>
      <c r="F34" s="1018"/>
      <c r="G34" s="1019"/>
      <c r="H34" s="1020"/>
      <c r="I34" s="1021"/>
      <c r="J34" s="1021"/>
      <c r="K34" s="1021"/>
      <c r="L34" s="1022"/>
      <c r="M34" s="1023"/>
      <c r="N34" s="1024"/>
      <c r="O34" s="1024"/>
      <c r="P34" s="1025"/>
    </row>
    <row r="35" spans="1:16" ht="21" customHeight="1">
      <c r="A35" s="441">
        <v>27</v>
      </c>
      <c r="B35" s="446">
        <f>④研修生名簿!B32</f>
        <v>0</v>
      </c>
      <c r="C35" s="1018">
        <f>④研修生名簿!C32</f>
        <v>0</v>
      </c>
      <c r="D35" s="1018"/>
      <c r="E35" s="1018"/>
      <c r="F35" s="1018"/>
      <c r="G35" s="1019"/>
      <c r="H35" s="1020"/>
      <c r="I35" s="1021"/>
      <c r="J35" s="1021"/>
      <c r="K35" s="1021"/>
      <c r="L35" s="1022"/>
      <c r="M35" s="1023"/>
      <c r="N35" s="1024"/>
      <c r="O35" s="1024"/>
      <c r="P35" s="1025"/>
    </row>
    <row r="36" spans="1:16" ht="21" customHeight="1">
      <c r="A36" s="441">
        <v>28</v>
      </c>
      <c r="B36" s="446">
        <f>④研修生名簿!B33</f>
        <v>0</v>
      </c>
      <c r="C36" s="1018">
        <f>④研修生名簿!C33</f>
        <v>0</v>
      </c>
      <c r="D36" s="1018"/>
      <c r="E36" s="1018"/>
      <c r="F36" s="1018"/>
      <c r="G36" s="1019"/>
      <c r="H36" s="1020"/>
      <c r="I36" s="1021"/>
      <c r="J36" s="1021"/>
      <c r="K36" s="1021"/>
      <c r="L36" s="1022"/>
      <c r="M36" s="1023"/>
      <c r="N36" s="1024"/>
      <c r="O36" s="1024"/>
      <c r="P36" s="1025"/>
    </row>
    <row r="37" spans="1:16" ht="21" customHeight="1">
      <c r="A37" s="441">
        <v>29</v>
      </c>
      <c r="B37" s="446">
        <f>④研修生名簿!B34</f>
        <v>0</v>
      </c>
      <c r="C37" s="1018">
        <f>④研修生名簿!C34</f>
        <v>0</v>
      </c>
      <c r="D37" s="1018"/>
      <c r="E37" s="1018"/>
      <c r="F37" s="1018"/>
      <c r="G37" s="1019"/>
      <c r="H37" s="1020"/>
      <c r="I37" s="1021"/>
      <c r="J37" s="1021"/>
      <c r="K37" s="1021"/>
      <c r="L37" s="1022"/>
      <c r="M37" s="1023"/>
      <c r="N37" s="1024"/>
      <c r="O37" s="1024"/>
      <c r="P37" s="1025"/>
    </row>
    <row r="38" spans="1:16" ht="21" customHeight="1">
      <c r="A38" s="441">
        <v>30</v>
      </c>
      <c r="B38" s="446">
        <f>④研修生名簿!B35</f>
        <v>0</v>
      </c>
      <c r="C38" s="1018">
        <f>④研修生名簿!C35</f>
        <v>0</v>
      </c>
      <c r="D38" s="1018"/>
      <c r="E38" s="1018"/>
      <c r="F38" s="1018"/>
      <c r="G38" s="1019"/>
      <c r="H38" s="1020"/>
      <c r="I38" s="1021"/>
      <c r="J38" s="1021"/>
      <c r="K38" s="1021"/>
      <c r="L38" s="1022"/>
      <c r="M38" s="1023"/>
      <c r="N38" s="1024"/>
      <c r="O38" s="1024"/>
      <c r="P38" s="1025"/>
    </row>
    <row r="39" spans="1:16" ht="21" hidden="1" customHeight="1">
      <c r="A39" s="441">
        <v>31</v>
      </c>
      <c r="B39" s="446">
        <f>④研修生名簿!B36</f>
        <v>0</v>
      </c>
      <c r="C39" s="1018">
        <f>④研修生名簿!C36</f>
        <v>0</v>
      </c>
      <c r="D39" s="1018"/>
      <c r="E39" s="1018"/>
      <c r="F39" s="1018"/>
      <c r="G39" s="1019"/>
      <c r="H39" s="1020"/>
      <c r="I39" s="1021"/>
      <c r="J39" s="1021"/>
      <c r="K39" s="1021"/>
      <c r="L39" s="1022"/>
      <c r="M39" s="1023"/>
      <c r="N39" s="1024"/>
      <c r="O39" s="1024"/>
      <c r="P39" s="1025"/>
    </row>
    <row r="40" spans="1:16" ht="21" hidden="1" customHeight="1">
      <c r="A40" s="441">
        <v>32</v>
      </c>
      <c r="B40" s="446">
        <f>④研修生名簿!B37</f>
        <v>0</v>
      </c>
      <c r="C40" s="1018">
        <f>④研修生名簿!C37</f>
        <v>0</v>
      </c>
      <c r="D40" s="1018"/>
      <c r="E40" s="1018"/>
      <c r="F40" s="1018"/>
      <c r="G40" s="1019"/>
      <c r="H40" s="1020"/>
      <c r="I40" s="1021"/>
      <c r="J40" s="1021"/>
      <c r="K40" s="1021"/>
      <c r="L40" s="1022"/>
      <c r="M40" s="1023"/>
      <c r="N40" s="1024"/>
      <c r="O40" s="1024"/>
      <c r="P40" s="1025"/>
    </row>
    <row r="41" spans="1:16" ht="21" hidden="1" customHeight="1">
      <c r="A41" s="441">
        <v>33</v>
      </c>
      <c r="B41" s="446">
        <f>④研修生名簿!B38</f>
        <v>0</v>
      </c>
      <c r="C41" s="1018">
        <f>④研修生名簿!C38</f>
        <v>0</v>
      </c>
      <c r="D41" s="1018"/>
      <c r="E41" s="1018"/>
      <c r="F41" s="1018"/>
      <c r="G41" s="1019"/>
      <c r="H41" s="1020"/>
      <c r="I41" s="1021"/>
      <c r="J41" s="1021"/>
      <c r="K41" s="1021"/>
      <c r="L41" s="1022"/>
      <c r="M41" s="1023"/>
      <c r="N41" s="1024"/>
      <c r="O41" s="1024"/>
      <c r="P41" s="1025"/>
    </row>
    <row r="42" spans="1:16" ht="21" hidden="1" customHeight="1">
      <c r="A42" s="441">
        <v>34</v>
      </c>
      <c r="B42" s="446">
        <f>④研修生名簿!B39</f>
        <v>0</v>
      </c>
      <c r="C42" s="1018">
        <f>④研修生名簿!C39</f>
        <v>0</v>
      </c>
      <c r="D42" s="1018"/>
      <c r="E42" s="1018"/>
      <c r="F42" s="1018"/>
      <c r="G42" s="1019"/>
      <c r="H42" s="1020"/>
      <c r="I42" s="1021"/>
      <c r="J42" s="1021"/>
      <c r="K42" s="1021"/>
      <c r="L42" s="1022"/>
      <c r="M42" s="1023"/>
      <c r="N42" s="1024"/>
      <c r="O42" s="1024"/>
      <c r="P42" s="1025"/>
    </row>
    <row r="43" spans="1:16" ht="21" hidden="1" customHeight="1">
      <c r="A43" s="441">
        <v>35</v>
      </c>
      <c r="B43" s="446">
        <f>④研修生名簿!B40</f>
        <v>0</v>
      </c>
      <c r="C43" s="1018">
        <f>④研修生名簿!C40</f>
        <v>0</v>
      </c>
      <c r="D43" s="1018"/>
      <c r="E43" s="1018"/>
      <c r="F43" s="1018"/>
      <c r="G43" s="1019"/>
      <c r="H43" s="1020"/>
      <c r="I43" s="1021"/>
      <c r="J43" s="1021"/>
      <c r="K43" s="1021"/>
      <c r="L43" s="1022"/>
      <c r="M43" s="1023"/>
      <c r="N43" s="1024"/>
      <c r="O43" s="1024"/>
      <c r="P43" s="1025"/>
    </row>
    <row r="44" spans="1:16" ht="21" hidden="1" customHeight="1">
      <c r="A44" s="441">
        <v>36</v>
      </c>
      <c r="B44" s="446">
        <f>④研修生名簿!B41</f>
        <v>0</v>
      </c>
      <c r="C44" s="1018">
        <f>④研修生名簿!C41</f>
        <v>0</v>
      </c>
      <c r="D44" s="1018"/>
      <c r="E44" s="1018"/>
      <c r="F44" s="1018"/>
      <c r="G44" s="1019"/>
      <c r="H44" s="1020"/>
      <c r="I44" s="1021"/>
      <c r="J44" s="1021"/>
      <c r="K44" s="1021"/>
      <c r="L44" s="1022"/>
      <c r="M44" s="1023"/>
      <c r="N44" s="1024"/>
      <c r="O44" s="1024"/>
      <c r="P44" s="1025"/>
    </row>
    <row r="45" spans="1:16" ht="21" hidden="1" customHeight="1">
      <c r="A45" s="441">
        <v>37</v>
      </c>
      <c r="B45" s="446">
        <f>④研修生名簿!B42</f>
        <v>0</v>
      </c>
      <c r="C45" s="1018">
        <f>④研修生名簿!C42</f>
        <v>0</v>
      </c>
      <c r="D45" s="1018"/>
      <c r="E45" s="1018"/>
      <c r="F45" s="1018"/>
      <c r="G45" s="1019"/>
      <c r="H45" s="1020"/>
      <c r="I45" s="1021"/>
      <c r="J45" s="1021"/>
      <c r="K45" s="1021"/>
      <c r="L45" s="1022"/>
      <c r="M45" s="1023"/>
      <c r="N45" s="1024"/>
      <c r="O45" s="1024"/>
      <c r="P45" s="1025"/>
    </row>
    <row r="46" spans="1:16" ht="21" hidden="1" customHeight="1">
      <c r="A46" s="441">
        <v>38</v>
      </c>
      <c r="B46" s="446">
        <f>④研修生名簿!B43</f>
        <v>0</v>
      </c>
      <c r="C46" s="1018">
        <f>④研修生名簿!C43</f>
        <v>0</v>
      </c>
      <c r="D46" s="1018"/>
      <c r="E46" s="1018"/>
      <c r="F46" s="1018"/>
      <c r="G46" s="1019"/>
      <c r="H46" s="1020"/>
      <c r="I46" s="1021"/>
      <c r="J46" s="1021"/>
      <c r="K46" s="1021"/>
      <c r="L46" s="1022"/>
      <c r="M46" s="1023"/>
      <c r="N46" s="1024"/>
      <c r="O46" s="1024"/>
      <c r="P46" s="1025"/>
    </row>
    <row r="47" spans="1:16" ht="21" hidden="1" customHeight="1">
      <c r="A47" s="441">
        <v>39</v>
      </c>
      <c r="B47" s="446">
        <f>④研修生名簿!B44</f>
        <v>0</v>
      </c>
      <c r="C47" s="1018">
        <f>④研修生名簿!C44</f>
        <v>0</v>
      </c>
      <c r="D47" s="1018"/>
      <c r="E47" s="1018"/>
      <c r="F47" s="1018"/>
      <c r="G47" s="1019"/>
      <c r="H47" s="1020"/>
      <c r="I47" s="1021"/>
      <c r="J47" s="1021"/>
      <c r="K47" s="1021"/>
      <c r="L47" s="1022"/>
      <c r="M47" s="1023"/>
      <c r="N47" s="1024"/>
      <c r="O47" s="1024"/>
      <c r="P47" s="1025"/>
    </row>
    <row r="48" spans="1:16" ht="21" hidden="1" customHeight="1">
      <c r="A48" s="441">
        <v>40</v>
      </c>
      <c r="B48" s="446">
        <f>④研修生名簿!B45</f>
        <v>0</v>
      </c>
      <c r="C48" s="1018">
        <f>④研修生名簿!C45</f>
        <v>0</v>
      </c>
      <c r="D48" s="1018"/>
      <c r="E48" s="1018"/>
      <c r="F48" s="1018"/>
      <c r="G48" s="1019"/>
      <c r="H48" s="1020"/>
      <c r="I48" s="1021"/>
      <c r="J48" s="1021"/>
      <c r="K48" s="1021"/>
      <c r="L48" s="1022"/>
      <c r="M48" s="1023"/>
      <c r="N48" s="1024"/>
      <c r="O48" s="1024"/>
      <c r="P48" s="1025"/>
    </row>
    <row r="49" spans="1:16" ht="21" hidden="1" customHeight="1">
      <c r="A49" s="441">
        <v>41</v>
      </c>
      <c r="B49" s="446">
        <f>④研修生名簿!B46</f>
        <v>0</v>
      </c>
      <c r="C49" s="1018">
        <f>④研修生名簿!C46</f>
        <v>0</v>
      </c>
      <c r="D49" s="1018"/>
      <c r="E49" s="1018"/>
      <c r="F49" s="1018"/>
      <c r="G49" s="1019"/>
      <c r="H49" s="1020"/>
      <c r="I49" s="1021"/>
      <c r="J49" s="1021"/>
      <c r="K49" s="1021"/>
      <c r="L49" s="1022"/>
      <c r="M49" s="1023"/>
      <c r="N49" s="1024"/>
      <c r="O49" s="1024"/>
      <c r="P49" s="1025"/>
    </row>
    <row r="50" spans="1:16" ht="21" hidden="1" customHeight="1">
      <c r="A50" s="441">
        <v>42</v>
      </c>
      <c r="B50" s="446">
        <f>④研修生名簿!B47</f>
        <v>0</v>
      </c>
      <c r="C50" s="1018">
        <f>④研修生名簿!C47</f>
        <v>0</v>
      </c>
      <c r="D50" s="1018"/>
      <c r="E50" s="1018"/>
      <c r="F50" s="1018"/>
      <c r="G50" s="1019"/>
      <c r="H50" s="1020"/>
      <c r="I50" s="1021"/>
      <c r="J50" s="1021"/>
      <c r="K50" s="1021"/>
      <c r="L50" s="1022"/>
      <c r="M50" s="1023"/>
      <c r="N50" s="1024"/>
      <c r="O50" s="1024"/>
      <c r="P50" s="1025"/>
    </row>
    <row r="51" spans="1:16" ht="21" hidden="1" customHeight="1">
      <c r="A51" s="441">
        <v>43</v>
      </c>
      <c r="B51" s="446">
        <f>④研修生名簿!B48</f>
        <v>0</v>
      </c>
      <c r="C51" s="1018">
        <f>④研修生名簿!C48</f>
        <v>0</v>
      </c>
      <c r="D51" s="1018"/>
      <c r="E51" s="1018"/>
      <c r="F51" s="1018"/>
      <c r="G51" s="1019"/>
      <c r="H51" s="1020"/>
      <c r="I51" s="1021"/>
      <c r="J51" s="1021"/>
      <c r="K51" s="1021"/>
      <c r="L51" s="1022"/>
      <c r="M51" s="1023"/>
      <c r="N51" s="1024"/>
      <c r="O51" s="1024"/>
      <c r="P51" s="1025"/>
    </row>
    <row r="52" spans="1:16" ht="21" hidden="1" customHeight="1">
      <c r="A52" s="441">
        <v>44</v>
      </c>
      <c r="B52" s="446">
        <f>④研修生名簿!B49</f>
        <v>0</v>
      </c>
      <c r="C52" s="1018">
        <f>④研修生名簿!C49</f>
        <v>0</v>
      </c>
      <c r="D52" s="1018"/>
      <c r="E52" s="1018"/>
      <c r="F52" s="1018"/>
      <c r="G52" s="1019"/>
      <c r="H52" s="1020"/>
      <c r="I52" s="1021"/>
      <c r="J52" s="1021"/>
      <c r="K52" s="1021"/>
      <c r="L52" s="1022"/>
      <c r="M52" s="1023"/>
      <c r="N52" s="1024"/>
      <c r="O52" s="1024"/>
      <c r="P52" s="1025"/>
    </row>
    <row r="53" spans="1:16" ht="21" hidden="1" customHeight="1">
      <c r="A53" s="441">
        <v>45</v>
      </c>
      <c r="B53" s="446">
        <f>④研修生名簿!B50</f>
        <v>0</v>
      </c>
      <c r="C53" s="1018">
        <f>④研修生名簿!C50</f>
        <v>0</v>
      </c>
      <c r="D53" s="1018"/>
      <c r="E53" s="1018"/>
      <c r="F53" s="1018"/>
      <c r="G53" s="1019"/>
      <c r="H53" s="1020"/>
      <c r="I53" s="1021"/>
      <c r="J53" s="1021"/>
      <c r="K53" s="1021"/>
      <c r="L53" s="1022"/>
      <c r="M53" s="1023"/>
      <c r="N53" s="1024"/>
      <c r="O53" s="1024"/>
      <c r="P53" s="1025"/>
    </row>
    <row r="54" spans="1:16" ht="21" hidden="1" customHeight="1">
      <c r="A54" s="441">
        <v>46</v>
      </c>
      <c r="B54" s="446">
        <f>④研修生名簿!B51</f>
        <v>0</v>
      </c>
      <c r="C54" s="1018">
        <f>④研修生名簿!C51</f>
        <v>0</v>
      </c>
      <c r="D54" s="1018"/>
      <c r="E54" s="1018"/>
      <c r="F54" s="1018"/>
      <c r="G54" s="1019"/>
      <c r="H54" s="1020"/>
      <c r="I54" s="1021"/>
      <c r="J54" s="1021"/>
      <c r="K54" s="1021"/>
      <c r="L54" s="1022"/>
      <c r="M54" s="1023"/>
      <c r="N54" s="1024"/>
      <c r="O54" s="1024"/>
      <c r="P54" s="1025"/>
    </row>
    <row r="55" spans="1:16" ht="21" hidden="1" customHeight="1">
      <c r="A55" s="441">
        <v>47</v>
      </c>
      <c r="B55" s="446">
        <f>④研修生名簿!B52</f>
        <v>0</v>
      </c>
      <c r="C55" s="1018">
        <f>④研修生名簿!C52</f>
        <v>0</v>
      </c>
      <c r="D55" s="1018"/>
      <c r="E55" s="1018"/>
      <c r="F55" s="1018"/>
      <c r="G55" s="1019"/>
      <c r="H55" s="1020"/>
      <c r="I55" s="1021"/>
      <c r="J55" s="1021"/>
      <c r="K55" s="1021"/>
      <c r="L55" s="1022"/>
      <c r="M55" s="1023"/>
      <c r="N55" s="1024"/>
      <c r="O55" s="1024"/>
      <c r="P55" s="1025"/>
    </row>
    <row r="56" spans="1:16" ht="21" hidden="1" customHeight="1">
      <c r="A56" s="441">
        <v>48</v>
      </c>
      <c r="B56" s="446">
        <f>④研修生名簿!B53</f>
        <v>0</v>
      </c>
      <c r="C56" s="1018">
        <f>④研修生名簿!C53</f>
        <v>0</v>
      </c>
      <c r="D56" s="1018"/>
      <c r="E56" s="1018"/>
      <c r="F56" s="1018"/>
      <c r="G56" s="1019"/>
      <c r="H56" s="1020"/>
      <c r="I56" s="1021"/>
      <c r="J56" s="1021"/>
      <c r="K56" s="1021"/>
      <c r="L56" s="1022"/>
      <c r="M56" s="1023"/>
      <c r="N56" s="1024"/>
      <c r="O56" s="1024"/>
      <c r="P56" s="1025"/>
    </row>
    <row r="57" spans="1:16" ht="21" hidden="1" customHeight="1">
      <c r="A57" s="441">
        <v>49</v>
      </c>
      <c r="B57" s="446">
        <f>④研修生名簿!B54</f>
        <v>0</v>
      </c>
      <c r="C57" s="1018">
        <f>④研修生名簿!C54</f>
        <v>0</v>
      </c>
      <c r="D57" s="1018"/>
      <c r="E57" s="1018"/>
      <c r="F57" s="1018"/>
      <c r="G57" s="1019"/>
      <c r="H57" s="1020"/>
      <c r="I57" s="1021"/>
      <c r="J57" s="1021"/>
      <c r="K57" s="1021"/>
      <c r="L57" s="1022"/>
      <c r="M57" s="1023"/>
      <c r="N57" s="1024"/>
      <c r="O57" s="1024"/>
      <c r="P57" s="1025"/>
    </row>
    <row r="58" spans="1:16" ht="21" hidden="1" customHeight="1">
      <c r="A58" s="441">
        <v>50</v>
      </c>
      <c r="B58" s="446">
        <f>④研修生名簿!B55</f>
        <v>0</v>
      </c>
      <c r="C58" s="1018">
        <f>④研修生名簿!C55</f>
        <v>0</v>
      </c>
      <c r="D58" s="1018"/>
      <c r="E58" s="1018"/>
      <c r="F58" s="1018"/>
      <c r="G58" s="1019"/>
      <c r="H58" s="1020"/>
      <c r="I58" s="1021"/>
      <c r="J58" s="1021"/>
      <c r="K58" s="1021"/>
      <c r="L58" s="1022"/>
      <c r="M58" s="1023"/>
      <c r="N58" s="1024"/>
      <c r="O58" s="1024"/>
      <c r="P58" s="1025"/>
    </row>
  </sheetData>
  <mergeCells count="156">
    <mergeCell ref="H57:L57"/>
    <mergeCell ref="M57:P57"/>
    <mergeCell ref="H58:L58"/>
    <mergeCell ref="M58:P58"/>
    <mergeCell ref="H54:L54"/>
    <mergeCell ref="M54:P54"/>
    <mergeCell ref="H55:L55"/>
    <mergeCell ref="M55:P55"/>
    <mergeCell ref="H56:L56"/>
    <mergeCell ref="M56:P56"/>
    <mergeCell ref="H51:L51"/>
    <mergeCell ref="M51:P51"/>
    <mergeCell ref="H52:L52"/>
    <mergeCell ref="M52:P52"/>
    <mergeCell ref="H53:L53"/>
    <mergeCell ref="M53:P53"/>
    <mergeCell ref="H48:L48"/>
    <mergeCell ref="M48:P48"/>
    <mergeCell ref="H49:L49"/>
    <mergeCell ref="M49:P49"/>
    <mergeCell ref="H50:L50"/>
    <mergeCell ref="M50:P50"/>
    <mergeCell ref="H45:L45"/>
    <mergeCell ref="M45:P45"/>
    <mergeCell ref="H46:L46"/>
    <mergeCell ref="M46:P46"/>
    <mergeCell ref="H47:L47"/>
    <mergeCell ref="M47:P47"/>
    <mergeCell ref="H42:L42"/>
    <mergeCell ref="M42:P42"/>
    <mergeCell ref="H43:L43"/>
    <mergeCell ref="M43:P43"/>
    <mergeCell ref="H44:L44"/>
    <mergeCell ref="M44:P44"/>
    <mergeCell ref="H39:L39"/>
    <mergeCell ref="M39:P39"/>
    <mergeCell ref="H40:L40"/>
    <mergeCell ref="M40:P40"/>
    <mergeCell ref="H41:L41"/>
    <mergeCell ref="M41:P41"/>
    <mergeCell ref="H36:L36"/>
    <mergeCell ref="M36:P36"/>
    <mergeCell ref="H37:L37"/>
    <mergeCell ref="M37:P37"/>
    <mergeCell ref="H38:L38"/>
    <mergeCell ref="M38:P38"/>
    <mergeCell ref="H33:L33"/>
    <mergeCell ref="M33:P33"/>
    <mergeCell ref="H34:L34"/>
    <mergeCell ref="M34:P34"/>
    <mergeCell ref="H35:L35"/>
    <mergeCell ref="M35:P35"/>
    <mergeCell ref="H30:L30"/>
    <mergeCell ref="M30:P30"/>
    <mergeCell ref="H31:L31"/>
    <mergeCell ref="M31:P31"/>
    <mergeCell ref="H32:L32"/>
    <mergeCell ref="M32:P32"/>
    <mergeCell ref="H27:L27"/>
    <mergeCell ref="M27:P27"/>
    <mergeCell ref="H28:L28"/>
    <mergeCell ref="M28:P28"/>
    <mergeCell ref="H29:L29"/>
    <mergeCell ref="M29:P29"/>
    <mergeCell ref="H24:L24"/>
    <mergeCell ref="M24:P24"/>
    <mergeCell ref="H25:L25"/>
    <mergeCell ref="M25:P25"/>
    <mergeCell ref="H26:L26"/>
    <mergeCell ref="M26:P26"/>
    <mergeCell ref="H21:L21"/>
    <mergeCell ref="M21:P21"/>
    <mergeCell ref="H22:L22"/>
    <mergeCell ref="M22:P22"/>
    <mergeCell ref="H23:L23"/>
    <mergeCell ref="M23:P23"/>
    <mergeCell ref="H18:L18"/>
    <mergeCell ref="M18:P18"/>
    <mergeCell ref="H19:L19"/>
    <mergeCell ref="M19:P19"/>
    <mergeCell ref="H20:L20"/>
    <mergeCell ref="M20:P20"/>
    <mergeCell ref="C58:G58"/>
    <mergeCell ref="H8:L8"/>
    <mergeCell ref="M8:P8"/>
    <mergeCell ref="H9:L9"/>
    <mergeCell ref="M9:P9"/>
    <mergeCell ref="H10:L10"/>
    <mergeCell ref="M10:P10"/>
    <mergeCell ref="H11:L11"/>
    <mergeCell ref="M11:P11"/>
    <mergeCell ref="C52:G52"/>
    <mergeCell ref="C53:G53"/>
    <mergeCell ref="C54:G54"/>
    <mergeCell ref="C55:G55"/>
    <mergeCell ref="C56:G56"/>
    <mergeCell ref="C57:G57"/>
    <mergeCell ref="C46:G46"/>
    <mergeCell ref="C47:G47"/>
    <mergeCell ref="C48:G48"/>
    <mergeCell ref="C49:G49"/>
    <mergeCell ref="C50:G50"/>
    <mergeCell ref="C51:G51"/>
    <mergeCell ref="C40:G40"/>
    <mergeCell ref="C41:G41"/>
    <mergeCell ref="C42:G42"/>
    <mergeCell ref="C43:G43"/>
    <mergeCell ref="C44:G44"/>
    <mergeCell ref="C45:G45"/>
    <mergeCell ref="C34:G34"/>
    <mergeCell ref="C35:G35"/>
    <mergeCell ref="C36:G36"/>
    <mergeCell ref="C37:G37"/>
    <mergeCell ref="C38:G38"/>
    <mergeCell ref="C39:G39"/>
    <mergeCell ref="C29:G29"/>
    <mergeCell ref="C30:G30"/>
    <mergeCell ref="C31:G31"/>
    <mergeCell ref="C32:G32"/>
    <mergeCell ref="C33:G33"/>
    <mergeCell ref="C22:G22"/>
    <mergeCell ref="C23:G23"/>
    <mergeCell ref="C24:G24"/>
    <mergeCell ref="C25:G25"/>
    <mergeCell ref="C26:G26"/>
    <mergeCell ref="C27:G27"/>
    <mergeCell ref="C20:G20"/>
    <mergeCell ref="C21:G21"/>
    <mergeCell ref="C10:G10"/>
    <mergeCell ref="C11:G11"/>
    <mergeCell ref="C12:G12"/>
    <mergeCell ref="C13:G13"/>
    <mergeCell ref="C14:G14"/>
    <mergeCell ref="C15:G15"/>
    <mergeCell ref="C28:G28"/>
    <mergeCell ref="A2:P2"/>
    <mergeCell ref="A4:P4"/>
    <mergeCell ref="B6:C6"/>
    <mergeCell ref="B8:G8"/>
    <mergeCell ref="C9:G9"/>
    <mergeCell ref="C16:G16"/>
    <mergeCell ref="C17:G17"/>
    <mergeCell ref="C18:G18"/>
    <mergeCell ref="C19:G19"/>
    <mergeCell ref="H15:L15"/>
    <mergeCell ref="M15:P15"/>
    <mergeCell ref="H16:L16"/>
    <mergeCell ref="M16:P16"/>
    <mergeCell ref="H17:L17"/>
    <mergeCell ref="M17:P17"/>
    <mergeCell ref="H12:L12"/>
    <mergeCell ref="M12:P12"/>
    <mergeCell ref="H13:L13"/>
    <mergeCell ref="M13:P13"/>
    <mergeCell ref="H14:L14"/>
    <mergeCell ref="M14:P14"/>
  </mergeCells>
  <phoneticPr fontId="1"/>
  <dataValidations count="1">
    <dataValidation type="list" allowBlank="1" showInputMessage="1" sqref="M9:M58 H9:H58">
      <formula1>"○,×"</formula1>
    </dataValidation>
  </dataValidations>
  <printOptions horizontalCentered="1"/>
  <pageMargins left="0.51181102362204722" right="0.51181102362204722" top="0.74803149606299213" bottom="0.55118110236220474" header="0.31496062992125984" footer="0.31496062992125984"/>
  <pageSetup paperSize="9" scale="94" orientation="portrait" blackAndWhite="1"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23"/>
  <sheetViews>
    <sheetView showGridLines="0" view="pageBreakPreview" zoomScaleNormal="100" zoomScaleSheetLayoutView="100" workbookViewId="0">
      <selection sqref="A1:K1"/>
    </sheetView>
  </sheetViews>
  <sheetFormatPr defaultRowHeight="17.25" customHeight="1"/>
  <cols>
    <col min="1" max="1" width="4.375" style="473" customWidth="1"/>
    <col min="2" max="2" width="20" style="439" bestFit="1" customWidth="1"/>
    <col min="3" max="3" width="11.625" style="439" customWidth="1"/>
    <col min="4" max="4" width="2.125" style="439" bestFit="1" customWidth="1"/>
    <col min="5" max="5" width="11.625" style="439" customWidth="1"/>
    <col min="6" max="6" width="13.625" style="439" customWidth="1"/>
    <col min="7" max="7" width="4" style="455" customWidth="1"/>
    <col min="8" max="8" width="16.625" style="439" customWidth="1"/>
    <col min="9" max="9" width="4.375" style="439" customWidth="1"/>
    <col min="10" max="16384" width="9" style="439"/>
  </cols>
  <sheetData>
    <row r="1" spans="1:9" ht="17.25" customHeight="1">
      <c r="A1" s="394" t="s">
        <v>819</v>
      </c>
    </row>
    <row r="2" spans="1:9" ht="17.25" customHeight="1">
      <c r="A2" s="1014" t="s">
        <v>803</v>
      </c>
      <c r="B2" s="1014"/>
      <c r="C2" s="1014"/>
      <c r="D2" s="1014"/>
      <c r="E2" s="1014"/>
      <c r="F2" s="1014"/>
      <c r="G2" s="1014"/>
      <c r="H2" s="1014"/>
      <c r="I2" s="1014"/>
    </row>
    <row r="4" spans="1:9" ht="17.25" customHeight="1">
      <c r="B4" s="453" t="s">
        <v>804</v>
      </c>
      <c r="C4" s="1030" t="s">
        <v>805</v>
      </c>
      <c r="D4" s="1030"/>
      <c r="E4" s="1030"/>
      <c r="F4" s="1030"/>
      <c r="G4" s="1030"/>
      <c r="H4" s="1030"/>
    </row>
    <row r="5" spans="1:9" ht="17.25" customHeight="1">
      <c r="B5" s="453" t="s">
        <v>806</v>
      </c>
      <c r="C5" s="1030" t="str">
        <f>ご使用方法・データ入力!D13</f>
        <v>AOTS Co., Ltd.</v>
      </c>
      <c r="D5" s="1030"/>
      <c r="E5" s="1030"/>
      <c r="F5" s="1030"/>
      <c r="G5" s="1030"/>
      <c r="H5" s="1030"/>
    </row>
    <row r="6" spans="1:9" ht="17.25" customHeight="1">
      <c r="B6" s="453"/>
    </row>
    <row r="7" spans="1:9" ht="17.25" customHeight="1">
      <c r="B7" s="453" t="s">
        <v>807</v>
      </c>
      <c r="C7" s="1030" t="str">
        <f>ご使用方法・データ入力!D52</f>
        <v>Kaigai Kenshu Inc.</v>
      </c>
      <c r="D7" s="1030"/>
      <c r="E7" s="1030"/>
      <c r="F7" s="1030"/>
      <c r="G7" s="1030"/>
      <c r="H7" s="1030"/>
    </row>
    <row r="8" spans="1:9" ht="17.25" customHeight="1">
      <c r="B8" s="453" t="s">
        <v>808</v>
      </c>
      <c r="C8" s="1031" t="str">
        <f>ご使用方法・データ入力!D53</f>
        <v>Jakarta Rd. 123, Jakarta, Indonesia</v>
      </c>
      <c r="D8" s="1031"/>
      <c r="E8" s="1031"/>
      <c r="F8" s="1031"/>
      <c r="G8" s="1031"/>
      <c r="H8" s="1031"/>
    </row>
    <row r="9" spans="1:9" ht="17.25" customHeight="1">
      <c r="B9" s="453"/>
      <c r="C9" s="1031"/>
      <c r="D9" s="1031"/>
      <c r="E9" s="1031"/>
      <c r="F9" s="1031"/>
      <c r="G9" s="1031"/>
      <c r="H9" s="1031"/>
    </row>
    <row r="10" spans="1:9" ht="17.25" customHeight="1">
      <c r="B10" s="453" t="s">
        <v>809</v>
      </c>
      <c r="C10" s="1031" t="str">
        <f>ご使用方法・データ入力!D28</f>
        <v>5S and Production Management Training for Leaders at a Manufacutruing Site</v>
      </c>
      <c r="D10" s="1031"/>
      <c r="E10" s="1031"/>
      <c r="F10" s="1031"/>
      <c r="G10" s="1031"/>
      <c r="H10" s="1031"/>
    </row>
    <row r="11" spans="1:9" ht="17.25" customHeight="1">
      <c r="B11" s="453"/>
      <c r="C11" s="1031"/>
      <c r="D11" s="1031"/>
      <c r="E11" s="1031"/>
      <c r="F11" s="1031"/>
      <c r="G11" s="1031"/>
      <c r="H11" s="1031"/>
    </row>
    <row r="12" spans="1:9" ht="17.25" customHeight="1">
      <c r="B12" s="453" t="s">
        <v>810</v>
      </c>
      <c r="C12" s="515">
        <f>'②海外研修実施結果（報告書）'!B13</f>
        <v>44046</v>
      </c>
      <c r="D12" s="440" t="s">
        <v>820</v>
      </c>
      <c r="E12" s="515">
        <f>'②海外研修実施結果（報告書）'!H13</f>
        <v>44055</v>
      </c>
    </row>
    <row r="13" spans="1:9" ht="17.25" customHeight="1">
      <c r="B13" s="453"/>
    </row>
    <row r="14" spans="1:9" ht="17.25" customHeight="1">
      <c r="B14" s="453" t="s">
        <v>811</v>
      </c>
      <c r="C14" s="454" t="s">
        <v>812</v>
      </c>
      <c r="D14" s="1032">
        <v>1500</v>
      </c>
      <c r="E14" s="1032"/>
    </row>
    <row r="15" spans="1:9" ht="17.25" customHeight="1">
      <c r="B15" s="453" t="s">
        <v>813</v>
      </c>
      <c r="C15" s="453">
        <f>'②海外研修実施結果（報告書）'!B15</f>
        <v>20</v>
      </c>
      <c r="D15" s="1016" t="s">
        <v>814</v>
      </c>
      <c r="E15" s="1016"/>
    </row>
    <row r="16" spans="1:9" ht="17.25" customHeight="1">
      <c r="B16" s="453" t="s">
        <v>815</v>
      </c>
      <c r="C16" s="453">
        <f>'②海外研修実施結果（報告書）'!M13</f>
        <v>8</v>
      </c>
      <c r="D16" s="1016" t="s">
        <v>816</v>
      </c>
      <c r="E16" s="1016"/>
    </row>
    <row r="17" spans="2:8" ht="17.25" customHeight="1">
      <c r="B17" s="453" t="s">
        <v>817</v>
      </c>
      <c r="C17" s="453" t="s">
        <v>812</v>
      </c>
      <c r="D17" s="1026">
        <f>D14*C15*C16</f>
        <v>240000</v>
      </c>
      <c r="E17" s="1026"/>
      <c r="F17" s="1026"/>
    </row>
    <row r="19" spans="2:8" ht="17.25" customHeight="1">
      <c r="C19" s="1028"/>
      <c r="D19" s="1028"/>
      <c r="E19" s="1028"/>
      <c r="F19" s="1028"/>
      <c r="G19" s="456"/>
      <c r="H19" s="458">
        <v>43831</v>
      </c>
    </row>
    <row r="20" spans="2:8" ht="17.25" customHeight="1" thickBot="1">
      <c r="C20" s="1029"/>
      <c r="D20" s="1029"/>
      <c r="E20" s="1029"/>
      <c r="F20" s="1029"/>
      <c r="G20" s="456"/>
    </row>
    <row r="21" spans="2:8" ht="17.25" customHeight="1">
      <c r="C21" s="1028" t="s">
        <v>821</v>
      </c>
      <c r="D21" s="1028"/>
      <c r="E21" s="1028"/>
      <c r="F21" s="1028"/>
      <c r="G21" s="457"/>
    </row>
    <row r="22" spans="2:8" ht="17.25" customHeight="1">
      <c r="C22" s="1027" t="s">
        <v>824</v>
      </c>
      <c r="D22" s="1027"/>
      <c r="E22" s="1027"/>
      <c r="F22" s="1027"/>
      <c r="G22" s="456"/>
    </row>
    <row r="23" spans="2:8" ht="17.25" customHeight="1">
      <c r="C23" s="1027" t="s">
        <v>818</v>
      </c>
      <c r="D23" s="1027"/>
      <c r="E23" s="1027"/>
      <c r="F23" s="1027"/>
      <c r="G23" s="456"/>
    </row>
  </sheetData>
  <mergeCells count="14">
    <mergeCell ref="A2:I2"/>
    <mergeCell ref="D17:F17"/>
    <mergeCell ref="C22:F22"/>
    <mergeCell ref="C23:F23"/>
    <mergeCell ref="C19:F20"/>
    <mergeCell ref="C4:H4"/>
    <mergeCell ref="C5:H5"/>
    <mergeCell ref="C7:H7"/>
    <mergeCell ref="C8:H9"/>
    <mergeCell ref="C10:H11"/>
    <mergeCell ref="C21:F21"/>
    <mergeCell ref="D14:E14"/>
    <mergeCell ref="D15:E15"/>
    <mergeCell ref="D16:E16"/>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23"/>
  <sheetViews>
    <sheetView showGridLines="0" view="pageBreakPreview" zoomScaleNormal="100" zoomScaleSheetLayoutView="100" workbookViewId="0">
      <selection sqref="A1:K1"/>
    </sheetView>
  </sheetViews>
  <sheetFormatPr defaultRowHeight="17.25" customHeight="1"/>
  <cols>
    <col min="1" max="1" width="4.375" style="473" customWidth="1"/>
    <col min="2" max="2" width="20" style="439" bestFit="1" customWidth="1"/>
    <col min="3" max="3" width="11.625" style="439" customWidth="1"/>
    <col min="4" max="4" width="2.125" style="439" bestFit="1" customWidth="1"/>
    <col min="5" max="5" width="11.625" style="439" customWidth="1"/>
    <col min="6" max="6" width="13.625" style="439" customWidth="1"/>
    <col min="7" max="7" width="4" style="455" customWidth="1"/>
    <col min="8" max="8" width="16.625" style="439" bestFit="1" customWidth="1"/>
    <col min="9" max="9" width="4.375" style="439" customWidth="1"/>
    <col min="10" max="16384" width="9" style="439"/>
  </cols>
  <sheetData>
    <row r="1" spans="1:9" ht="17.25" customHeight="1">
      <c r="A1" s="394" t="s">
        <v>822</v>
      </c>
    </row>
    <row r="2" spans="1:9" ht="17.25" customHeight="1">
      <c r="A2" s="1014" t="s">
        <v>823</v>
      </c>
      <c r="B2" s="1014"/>
      <c r="C2" s="1014"/>
      <c r="D2" s="1014"/>
      <c r="E2" s="1014"/>
      <c r="F2" s="1014"/>
      <c r="G2" s="1014"/>
      <c r="H2" s="1014"/>
      <c r="I2" s="1014"/>
    </row>
    <row r="4" spans="1:9" ht="17.25" customHeight="1">
      <c r="B4" s="453" t="s">
        <v>804</v>
      </c>
      <c r="C4" s="1030" t="s">
        <v>805</v>
      </c>
      <c r="D4" s="1030"/>
      <c r="E4" s="1030"/>
      <c r="F4" s="1030"/>
      <c r="G4" s="1030"/>
      <c r="H4" s="1030"/>
    </row>
    <row r="5" spans="1:9" ht="17.25" customHeight="1">
      <c r="B5" s="453" t="s">
        <v>806</v>
      </c>
      <c r="C5" s="1030" t="str">
        <f>⑩研修協力謝金請求書!C5</f>
        <v>AOTS Co., Ltd.</v>
      </c>
      <c r="D5" s="1030"/>
      <c r="E5" s="1030"/>
      <c r="F5" s="1030"/>
      <c r="G5" s="1030"/>
      <c r="H5" s="1030"/>
    </row>
    <row r="6" spans="1:9" ht="17.25" customHeight="1">
      <c r="B6" s="453"/>
    </row>
    <row r="7" spans="1:9" ht="17.25" customHeight="1">
      <c r="B7" s="453" t="s">
        <v>807</v>
      </c>
      <c r="C7" s="1030" t="str">
        <f>⑩研修協力謝金請求書!C7</f>
        <v>Kaigai Kenshu Inc.</v>
      </c>
      <c r="D7" s="1030"/>
      <c r="E7" s="1030"/>
      <c r="F7" s="1030"/>
      <c r="G7" s="1030"/>
      <c r="H7" s="1030"/>
    </row>
    <row r="8" spans="1:9" ht="17.25" customHeight="1">
      <c r="B8" s="453" t="s">
        <v>808</v>
      </c>
      <c r="C8" s="1031" t="str">
        <f>⑩研修協力謝金請求書!C8</f>
        <v>Jakarta Rd. 123, Jakarta, Indonesia</v>
      </c>
      <c r="D8" s="1031"/>
      <c r="E8" s="1031"/>
      <c r="F8" s="1031"/>
      <c r="G8" s="1031"/>
      <c r="H8" s="1031"/>
    </row>
    <row r="9" spans="1:9" ht="17.25" customHeight="1">
      <c r="B9" s="453"/>
      <c r="C9" s="1031"/>
      <c r="D9" s="1031"/>
      <c r="E9" s="1031"/>
      <c r="F9" s="1031"/>
      <c r="G9" s="1031"/>
      <c r="H9" s="1031"/>
    </row>
    <row r="10" spans="1:9" ht="17.25" customHeight="1">
      <c r="B10" s="453" t="s">
        <v>809</v>
      </c>
      <c r="C10" s="1031" t="str">
        <f>⑩研修協力謝金請求書!C10</f>
        <v>5S and Production Management Training for Leaders at a Manufacutruing Site</v>
      </c>
      <c r="D10" s="1031"/>
      <c r="E10" s="1031"/>
      <c r="F10" s="1031"/>
      <c r="G10" s="1031"/>
      <c r="H10" s="1031"/>
    </row>
    <row r="11" spans="1:9" ht="17.25" customHeight="1">
      <c r="B11" s="453"/>
      <c r="C11" s="1031"/>
      <c r="D11" s="1031"/>
      <c r="E11" s="1031"/>
      <c r="F11" s="1031"/>
      <c r="G11" s="1031"/>
      <c r="H11" s="1031"/>
    </row>
    <row r="12" spans="1:9" ht="17.25" customHeight="1">
      <c r="B12" s="453" t="s">
        <v>810</v>
      </c>
      <c r="C12" s="515">
        <f>⑩研修協力謝金請求書!C12</f>
        <v>44046</v>
      </c>
      <c r="D12" s="440" t="s">
        <v>820</v>
      </c>
      <c r="E12" s="515">
        <f>⑩研修協力謝金請求書!E12</f>
        <v>44055</v>
      </c>
    </row>
    <row r="13" spans="1:9" ht="17.25" customHeight="1">
      <c r="B13" s="453"/>
    </row>
    <row r="14" spans="1:9" ht="17.25" customHeight="1">
      <c r="B14" s="453" t="s">
        <v>811</v>
      </c>
      <c r="C14" s="459" t="str">
        <f>⑩研修協力謝金請求書!C14</f>
        <v>Yen</v>
      </c>
      <c r="D14" s="1034">
        <f>⑩研修協力謝金請求書!D14</f>
        <v>1500</v>
      </c>
      <c r="E14" s="1034"/>
      <c r="F14" s="499"/>
    </row>
    <row r="15" spans="1:9" ht="17.25" customHeight="1">
      <c r="B15" s="453" t="s">
        <v>813</v>
      </c>
      <c r="C15" s="453">
        <f>⑩研修協力謝金請求書!C15</f>
        <v>20</v>
      </c>
      <c r="D15" s="1016" t="s">
        <v>814</v>
      </c>
      <c r="E15" s="1016"/>
    </row>
    <row r="16" spans="1:9" ht="17.25" customHeight="1">
      <c r="B16" s="453" t="s">
        <v>815</v>
      </c>
      <c r="C16" s="453">
        <f>⑩研修協力謝金請求書!C16</f>
        <v>8</v>
      </c>
      <c r="D16" s="1016" t="s">
        <v>816</v>
      </c>
      <c r="E16" s="1016"/>
    </row>
    <row r="17" spans="2:8" ht="17.25" customHeight="1">
      <c r="B17" s="453" t="s">
        <v>817</v>
      </c>
      <c r="C17" s="453" t="s">
        <v>812</v>
      </c>
      <c r="D17" s="1026">
        <f>⑩研修協力謝金請求書!D17</f>
        <v>240000</v>
      </c>
      <c r="E17" s="1026"/>
      <c r="F17" s="1026"/>
    </row>
    <row r="19" spans="2:8" ht="17.25" customHeight="1">
      <c r="C19" s="1028"/>
      <c r="D19" s="1028"/>
      <c r="E19" s="1028"/>
      <c r="F19" s="1028"/>
      <c r="G19" s="456"/>
      <c r="H19" s="458">
        <v>43831</v>
      </c>
    </row>
    <row r="20" spans="2:8" ht="17.25" customHeight="1" thickBot="1">
      <c r="C20" s="1029"/>
      <c r="D20" s="1029"/>
      <c r="E20" s="1029"/>
      <c r="F20" s="1029"/>
      <c r="G20" s="456"/>
    </row>
    <row r="21" spans="2:8" ht="17.25" customHeight="1">
      <c r="C21" s="1035" t="str">
        <f>⑩研修協力謝金請求書!C21</f>
        <v>Mr. XXXXXX</v>
      </c>
      <c r="D21" s="1035"/>
      <c r="E21" s="1035"/>
      <c r="F21" s="1035"/>
      <c r="G21" s="457"/>
    </row>
    <row r="22" spans="2:8" ht="17.25" customHeight="1">
      <c r="C22" s="1033" t="str">
        <f>⑩研修協力謝金請求書!C22</f>
        <v>Director of Secretary（肩書）</v>
      </c>
      <c r="D22" s="1033"/>
      <c r="E22" s="1033"/>
      <c r="F22" s="1033"/>
      <c r="G22" s="456"/>
    </row>
    <row r="23" spans="2:8" ht="17.25" customHeight="1">
      <c r="C23" s="1033" t="s">
        <v>818</v>
      </c>
      <c r="D23" s="1033"/>
      <c r="E23" s="1033"/>
      <c r="F23" s="1033"/>
      <c r="G23" s="456"/>
    </row>
  </sheetData>
  <mergeCells count="14">
    <mergeCell ref="A2:I2"/>
    <mergeCell ref="D17:F17"/>
    <mergeCell ref="C22:F22"/>
    <mergeCell ref="C23:F23"/>
    <mergeCell ref="D14:E14"/>
    <mergeCell ref="D15:E15"/>
    <mergeCell ref="D16:E16"/>
    <mergeCell ref="C19:F20"/>
    <mergeCell ref="C21:F21"/>
    <mergeCell ref="C10:H11"/>
    <mergeCell ref="C4:H4"/>
    <mergeCell ref="C5:H5"/>
    <mergeCell ref="C7:H7"/>
    <mergeCell ref="C8:H9"/>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I35"/>
  <sheetViews>
    <sheetView showGridLines="0" view="pageBreakPreview" zoomScaleNormal="100" zoomScaleSheetLayoutView="100" workbookViewId="0">
      <selection sqref="A1:K1"/>
    </sheetView>
  </sheetViews>
  <sheetFormatPr defaultRowHeight="17.25" customHeight="1"/>
  <cols>
    <col min="1" max="2" width="3.375" style="3" bestFit="1" customWidth="1"/>
    <col min="3" max="3" width="6.5" style="3" customWidth="1"/>
    <col min="4" max="4" width="9" style="3"/>
    <col min="5" max="5" width="28.25" style="3" customWidth="1"/>
    <col min="6" max="6" width="13" style="429" bestFit="1" customWidth="1"/>
    <col min="7" max="7" width="20.625" style="3" customWidth="1"/>
    <col min="8" max="9" width="10.5" style="3" customWidth="1"/>
    <col min="10" max="16384" width="9" style="3"/>
  </cols>
  <sheetData>
    <row r="2" spans="1:9" ht="17.25" customHeight="1">
      <c r="A2" s="622" t="s">
        <v>880</v>
      </c>
      <c r="B2" s="622"/>
      <c r="C2" s="622"/>
      <c r="D2" s="622"/>
      <c r="E2" s="622"/>
      <c r="F2" s="622"/>
      <c r="G2" s="622"/>
      <c r="H2" s="622"/>
      <c r="I2" s="622"/>
    </row>
    <row r="3" spans="1:9" ht="17.25" customHeight="1">
      <c r="I3" s="427" t="s">
        <v>870</v>
      </c>
    </row>
    <row r="4" spans="1:9" ht="17.25" customHeight="1">
      <c r="A4" s="623" t="s">
        <v>825</v>
      </c>
      <c r="B4" s="623"/>
      <c r="C4" s="623"/>
      <c r="D4" s="623"/>
      <c r="E4" s="510" t="s">
        <v>842</v>
      </c>
      <c r="F4" s="623" t="s">
        <v>843</v>
      </c>
      <c r="G4" s="623"/>
      <c r="H4" s="512" t="s">
        <v>881</v>
      </c>
      <c r="I4" s="512" t="s">
        <v>362</v>
      </c>
    </row>
    <row r="5" spans="1:9" ht="17.25" customHeight="1">
      <c r="A5" s="1036"/>
      <c r="B5" s="1036"/>
      <c r="C5" s="1036"/>
      <c r="D5" s="1036"/>
      <c r="E5" s="1036"/>
      <c r="F5" s="1036"/>
      <c r="G5" s="1036"/>
      <c r="H5" s="1037"/>
      <c r="I5" s="1037"/>
    </row>
    <row r="6" spans="1:9" ht="17.25" customHeight="1">
      <c r="A6" s="1036"/>
      <c r="B6" s="1036"/>
      <c r="C6" s="1036"/>
      <c r="D6" s="1036"/>
      <c r="E6" s="1036"/>
      <c r="F6" s="1036"/>
      <c r="G6" s="1036"/>
      <c r="H6" s="1037"/>
      <c r="I6" s="1037"/>
    </row>
    <row r="7" spans="1:9" s="429" customFormat="1" ht="17.25" customHeight="1">
      <c r="A7" s="1036"/>
      <c r="B7" s="1036"/>
      <c r="C7" s="1036"/>
      <c r="D7" s="1036"/>
      <c r="E7" s="1036"/>
      <c r="F7" s="1036"/>
      <c r="G7" s="1036"/>
      <c r="H7" s="1037"/>
      <c r="I7" s="1037"/>
    </row>
    <row r="8" spans="1:9" s="429" customFormat="1" ht="17.25" customHeight="1">
      <c r="A8" s="1036"/>
      <c r="B8" s="1036"/>
      <c r="C8" s="1036"/>
      <c r="D8" s="1036"/>
      <c r="E8" s="1036"/>
      <c r="F8" s="1036"/>
      <c r="G8" s="1036"/>
      <c r="H8" s="1037"/>
      <c r="I8" s="1037"/>
    </row>
    <row r="9" spans="1:9" s="429" customFormat="1" ht="17.25" customHeight="1">
      <c r="A9" s="1036"/>
      <c r="B9" s="1036"/>
      <c r="C9" s="1036"/>
      <c r="D9" s="1036"/>
      <c r="E9" s="1036"/>
      <c r="F9" s="1036"/>
      <c r="G9" s="1036"/>
      <c r="H9" s="1037"/>
      <c r="I9" s="1037"/>
    </row>
    <row r="10" spans="1:9" s="429" customFormat="1" ht="17.25" customHeight="1">
      <c r="A10" s="1036"/>
      <c r="B10" s="1036"/>
      <c r="C10" s="1036"/>
      <c r="D10" s="1036"/>
      <c r="E10" s="1036"/>
      <c r="F10" s="1036"/>
      <c r="G10" s="1036"/>
      <c r="H10" s="1037"/>
      <c r="I10" s="1037"/>
    </row>
    <row r="11" spans="1:9" s="429" customFormat="1" ht="17.25" customHeight="1">
      <c r="A11" s="1036"/>
      <c r="B11" s="1036"/>
      <c r="C11" s="1036"/>
      <c r="D11" s="1036"/>
      <c r="E11" s="1036"/>
      <c r="F11" s="1036"/>
      <c r="G11" s="1036"/>
      <c r="H11" s="1037"/>
      <c r="I11" s="1037"/>
    </row>
    <row r="12" spans="1:9" s="429" customFormat="1" ht="17.25" customHeight="1">
      <c r="A12" s="1036"/>
      <c r="B12" s="1036"/>
      <c r="C12" s="1036"/>
      <c r="D12" s="1036"/>
      <c r="E12" s="1036"/>
      <c r="F12" s="1036"/>
      <c r="G12" s="1036"/>
      <c r="H12" s="1037"/>
      <c r="I12" s="1037"/>
    </row>
    <row r="13" spans="1:9" s="429" customFormat="1" ht="17.25" customHeight="1">
      <c r="A13" s="1036"/>
      <c r="B13" s="1036"/>
      <c r="C13" s="1036"/>
      <c r="D13" s="1036"/>
      <c r="E13" s="1036"/>
      <c r="F13" s="1036"/>
      <c r="G13" s="1036"/>
      <c r="H13" s="1037"/>
      <c r="I13" s="1037"/>
    </row>
    <row r="14" spans="1:9" s="429" customFormat="1" ht="17.25" customHeight="1">
      <c r="A14" s="1036"/>
      <c r="B14" s="1036"/>
      <c r="C14" s="1036"/>
      <c r="D14" s="1036"/>
      <c r="E14" s="1036"/>
      <c r="F14" s="1036"/>
      <c r="G14" s="1036"/>
      <c r="H14" s="1037"/>
      <c r="I14" s="1037"/>
    </row>
    <row r="15" spans="1:9" s="429" customFormat="1" ht="17.25" customHeight="1">
      <c r="A15" s="1036"/>
      <c r="B15" s="1036"/>
      <c r="C15" s="1036"/>
      <c r="D15" s="1036"/>
      <c r="E15" s="1036"/>
      <c r="F15" s="1036"/>
      <c r="G15" s="1036"/>
      <c r="H15" s="1037"/>
      <c r="I15" s="1037"/>
    </row>
    <row r="16" spans="1:9" s="429" customFormat="1" ht="17.25" customHeight="1">
      <c r="A16" s="1036"/>
      <c r="B16" s="1036"/>
      <c r="C16" s="1036"/>
      <c r="D16" s="1036"/>
      <c r="E16" s="1036"/>
      <c r="F16" s="1036"/>
      <c r="G16" s="1036"/>
      <c r="H16" s="1037"/>
      <c r="I16" s="1037"/>
    </row>
    <row r="17" spans="1:9" s="429" customFormat="1" ht="17.25" customHeight="1">
      <c r="A17" s="1036"/>
      <c r="B17" s="1036"/>
      <c r="C17" s="1036"/>
      <c r="D17" s="1036"/>
      <c r="E17" s="1036"/>
      <c r="F17" s="1036"/>
      <c r="G17" s="1036"/>
      <c r="H17" s="1037"/>
      <c r="I17" s="1037"/>
    </row>
    <row r="18" spans="1:9" ht="17.25" customHeight="1">
      <c r="A18" s="1036"/>
      <c r="B18" s="1036"/>
      <c r="C18" s="1036"/>
      <c r="D18" s="1036"/>
      <c r="E18" s="1036"/>
      <c r="F18" s="1036"/>
      <c r="G18" s="1036"/>
      <c r="H18" s="1037"/>
      <c r="I18" s="1037"/>
    </row>
    <row r="19" spans="1:9" ht="17.25" customHeight="1">
      <c r="A19" s="1036"/>
      <c r="B19" s="1036"/>
      <c r="C19" s="1036"/>
      <c r="D19" s="1036"/>
      <c r="E19" s="1036"/>
      <c r="F19" s="1036"/>
      <c r="G19" s="1036"/>
      <c r="H19" s="1037"/>
      <c r="I19" s="1037"/>
    </row>
    <row r="20" spans="1:9" ht="17.25" customHeight="1">
      <c r="A20" s="1036"/>
      <c r="B20" s="1036"/>
      <c r="C20" s="1036"/>
      <c r="D20" s="1036"/>
      <c r="E20" s="1036"/>
      <c r="F20" s="1036"/>
      <c r="G20" s="1036"/>
      <c r="H20" s="1037"/>
      <c r="I20" s="1037"/>
    </row>
    <row r="21" spans="1:9" ht="17.25" customHeight="1">
      <c r="A21" s="1036"/>
      <c r="B21" s="1036"/>
      <c r="C21" s="1036"/>
      <c r="D21" s="1036"/>
      <c r="E21" s="1036"/>
      <c r="F21" s="1036"/>
      <c r="G21" s="1036"/>
      <c r="H21" s="1037"/>
      <c r="I21" s="1037"/>
    </row>
    <row r="22" spans="1:9" ht="17.25" customHeight="1">
      <c r="A22" s="1036"/>
      <c r="B22" s="1036"/>
      <c r="C22" s="1036"/>
      <c r="D22" s="1036"/>
      <c r="E22" s="1036"/>
      <c r="F22" s="1036"/>
      <c r="G22" s="1036"/>
      <c r="H22" s="1037"/>
      <c r="I22" s="1037"/>
    </row>
    <row r="23" spans="1:9" ht="17.25" customHeight="1">
      <c r="A23" s="1036"/>
      <c r="B23" s="1036"/>
      <c r="C23" s="1036"/>
      <c r="D23" s="1036"/>
      <c r="E23" s="1036"/>
      <c r="F23" s="1036"/>
      <c r="G23" s="1036"/>
      <c r="H23" s="1037"/>
      <c r="I23" s="1037"/>
    </row>
    <row r="24" spans="1:9" ht="17.25" customHeight="1">
      <c r="A24" s="1036"/>
      <c r="B24" s="1036"/>
      <c r="C24" s="1036"/>
      <c r="D24" s="1036"/>
      <c r="E24" s="1036"/>
      <c r="F24" s="1036"/>
      <c r="G24" s="1036"/>
      <c r="H24" s="1037"/>
      <c r="I24" s="1037"/>
    </row>
    <row r="25" spans="1:9" ht="17.25" customHeight="1">
      <c r="G25" s="511" t="s">
        <v>772</v>
      </c>
      <c r="H25" s="434">
        <f>SUM(H5:H24)</f>
        <v>0</v>
      </c>
      <c r="I25" s="434">
        <f>SUM(I5:I24)</f>
        <v>0</v>
      </c>
    </row>
    <row r="27" spans="1:9" s="394" customFormat="1" ht="17.25" customHeight="1">
      <c r="A27" s="391" t="s">
        <v>839</v>
      </c>
      <c r="B27" s="394" t="s">
        <v>840</v>
      </c>
      <c r="C27" s="3"/>
      <c r="D27" s="394" t="s">
        <v>841</v>
      </c>
      <c r="F27" s="429"/>
    </row>
    <row r="28" spans="1:9" s="394" customFormat="1" ht="17.25" customHeight="1">
      <c r="D28" s="394" t="s">
        <v>845</v>
      </c>
      <c r="F28" s="429"/>
    </row>
    <row r="29" spans="1:9" ht="17.25" customHeight="1">
      <c r="A29" s="391" t="s">
        <v>826</v>
      </c>
      <c r="B29" s="3" t="s">
        <v>833</v>
      </c>
      <c r="F29" s="3"/>
    </row>
    <row r="30" spans="1:9" ht="17.25" customHeight="1">
      <c r="B30" s="3" t="s">
        <v>834</v>
      </c>
      <c r="F30" s="3"/>
    </row>
    <row r="31" spans="1:9" ht="17.25" customHeight="1">
      <c r="B31" s="391" t="s">
        <v>827</v>
      </c>
      <c r="C31" s="3" t="s">
        <v>835</v>
      </c>
      <c r="F31" s="3"/>
    </row>
    <row r="32" spans="1:9" ht="17.25" customHeight="1">
      <c r="B32" s="391" t="s">
        <v>828</v>
      </c>
      <c r="C32" s="3" t="s">
        <v>836</v>
      </c>
      <c r="F32" s="3"/>
    </row>
    <row r="33" spans="2:6" ht="17.25" customHeight="1">
      <c r="B33" s="391" t="s">
        <v>829</v>
      </c>
      <c r="C33" s="3" t="s">
        <v>830</v>
      </c>
      <c r="F33" s="3"/>
    </row>
    <row r="34" spans="2:6" ht="17.25" customHeight="1">
      <c r="B34" s="391" t="s">
        <v>831</v>
      </c>
      <c r="C34" s="3" t="s">
        <v>838</v>
      </c>
      <c r="F34" s="3"/>
    </row>
    <row r="35" spans="2:6" ht="17.25" customHeight="1">
      <c r="B35" s="391" t="s">
        <v>832</v>
      </c>
      <c r="C35" s="3" t="s">
        <v>837</v>
      </c>
      <c r="F35" s="3"/>
    </row>
  </sheetData>
  <mergeCells count="53">
    <mergeCell ref="H5:H6"/>
    <mergeCell ref="F9:G10"/>
    <mergeCell ref="F11:G12"/>
    <mergeCell ref="F7:G8"/>
    <mergeCell ref="A4:D4"/>
    <mergeCell ref="A5:D6"/>
    <mergeCell ref="E5:E6"/>
    <mergeCell ref="A13:D14"/>
    <mergeCell ref="E13:E14"/>
    <mergeCell ref="H13:H14"/>
    <mergeCell ref="I13:I14"/>
    <mergeCell ref="F13:G14"/>
    <mergeCell ref="A15:D16"/>
    <mergeCell ref="E15:E16"/>
    <mergeCell ref="H15:H16"/>
    <mergeCell ref="I15:I16"/>
    <mergeCell ref="F15:G16"/>
    <mergeCell ref="A17:D18"/>
    <mergeCell ref="E17:E18"/>
    <mergeCell ref="H17:H18"/>
    <mergeCell ref="I17:I18"/>
    <mergeCell ref="F17:G18"/>
    <mergeCell ref="A19:D20"/>
    <mergeCell ref="E19:E20"/>
    <mergeCell ref="H19:H20"/>
    <mergeCell ref="I19:I20"/>
    <mergeCell ref="F19:G20"/>
    <mergeCell ref="A2:I2"/>
    <mergeCell ref="F4:G4"/>
    <mergeCell ref="A11:D12"/>
    <mergeCell ref="E11:E12"/>
    <mergeCell ref="H11:H12"/>
    <mergeCell ref="I11:I12"/>
    <mergeCell ref="A9:D10"/>
    <mergeCell ref="E9:E10"/>
    <mergeCell ref="H9:H10"/>
    <mergeCell ref="I9:I10"/>
    <mergeCell ref="A7:D8"/>
    <mergeCell ref="E7:E8"/>
    <mergeCell ref="H7:H8"/>
    <mergeCell ref="I7:I8"/>
    <mergeCell ref="I5:I6"/>
    <mergeCell ref="F5:G6"/>
    <mergeCell ref="A21:D22"/>
    <mergeCell ref="E21:E22"/>
    <mergeCell ref="H21:H22"/>
    <mergeCell ref="I21:I22"/>
    <mergeCell ref="F21:G22"/>
    <mergeCell ref="A23:D24"/>
    <mergeCell ref="E23:E24"/>
    <mergeCell ref="H23:H24"/>
    <mergeCell ref="I23:I24"/>
    <mergeCell ref="F23:G24"/>
  </mergeCells>
  <phoneticPr fontId="1"/>
  <printOptions horizontalCentered="1"/>
  <pageMargins left="0.51181102362204722" right="0.51181102362204722" top="0.74803149606299213" bottom="0.55118110236220474" header="0.31496062992125984" footer="0.31496062992125984"/>
  <pageSetup paperSize="9" scale="88" orientation="portrait" blackAndWhite="1"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J33"/>
  <sheetViews>
    <sheetView showGridLines="0" view="pageBreakPreview" zoomScaleNormal="100" zoomScaleSheetLayoutView="100" workbookViewId="0">
      <selection sqref="A1:K1"/>
    </sheetView>
  </sheetViews>
  <sheetFormatPr defaultRowHeight="17.25" customHeight="1"/>
  <cols>
    <col min="1" max="1" width="19.125" style="3" bestFit="1" customWidth="1"/>
    <col min="2" max="8" width="5.625" style="3" customWidth="1"/>
    <col min="9" max="9" width="26.75" style="3" customWidth="1"/>
    <col min="10" max="16384" width="9" style="3"/>
  </cols>
  <sheetData>
    <row r="1" spans="1:9" ht="17.25" customHeight="1">
      <c r="I1" s="462"/>
    </row>
    <row r="2" spans="1:9" ht="17.25" customHeight="1">
      <c r="A2" s="622" t="s">
        <v>846</v>
      </c>
      <c r="B2" s="622"/>
      <c r="C2" s="622"/>
      <c r="D2" s="622"/>
      <c r="E2" s="622"/>
      <c r="F2" s="622"/>
      <c r="G2" s="622"/>
      <c r="H2" s="622"/>
      <c r="I2" s="622"/>
    </row>
    <row r="3" spans="1:9" s="429" customFormat="1" ht="17.25" customHeight="1">
      <c r="A3" s="480"/>
      <c r="B3" s="480"/>
      <c r="C3" s="480"/>
      <c r="D3" s="480"/>
      <c r="E3" s="480"/>
      <c r="F3" s="480"/>
      <c r="G3" s="480"/>
      <c r="H3" s="480"/>
      <c r="I3" s="480"/>
    </row>
    <row r="4" spans="1:9" ht="17.25" customHeight="1">
      <c r="A4" s="462"/>
      <c r="B4" s="462"/>
      <c r="C4" s="462"/>
      <c r="D4" s="462"/>
      <c r="E4" s="462"/>
      <c r="F4" s="462"/>
      <c r="G4" s="462"/>
      <c r="H4" s="462"/>
      <c r="I4" s="462"/>
    </row>
    <row r="5" spans="1:9" ht="17.25" customHeight="1">
      <c r="A5" s="500" t="s">
        <v>847</v>
      </c>
      <c r="B5" s="462"/>
      <c r="C5" s="462"/>
      <c r="D5" s="462"/>
      <c r="E5" s="462"/>
      <c r="F5" s="462"/>
      <c r="G5" s="462"/>
      <c r="H5" s="462"/>
      <c r="I5" s="462"/>
    </row>
    <row r="6" spans="1:9" ht="17.25" customHeight="1">
      <c r="A6" s="461" t="s">
        <v>848</v>
      </c>
      <c r="B6" s="471"/>
      <c r="C6" s="479" t="s">
        <v>862</v>
      </c>
      <c r="D6" s="462" t="s">
        <v>863</v>
      </c>
      <c r="E6" s="479" t="s">
        <v>864</v>
      </c>
      <c r="F6" s="462" t="s">
        <v>865</v>
      </c>
      <c r="G6" s="479" t="s">
        <v>866</v>
      </c>
      <c r="H6" s="462" t="s">
        <v>867</v>
      </c>
      <c r="I6" s="462"/>
    </row>
    <row r="7" spans="1:9" ht="17.25" customHeight="1">
      <c r="A7" s="464"/>
      <c r="B7" s="462"/>
      <c r="C7" s="462"/>
      <c r="D7" s="462"/>
      <c r="E7" s="462"/>
      <c r="F7" s="462"/>
      <c r="G7" s="462"/>
      <c r="H7" s="462"/>
      <c r="I7" s="462"/>
    </row>
    <row r="8" spans="1:9" ht="17.25" customHeight="1">
      <c r="A8" s="461" t="s">
        <v>849</v>
      </c>
      <c r="B8" s="921"/>
      <c r="C8" s="921"/>
      <c r="D8" s="921"/>
      <c r="E8" s="921"/>
      <c r="F8" s="921"/>
      <c r="G8" s="921"/>
      <c r="H8" s="921"/>
      <c r="I8" s="921"/>
    </row>
    <row r="9" spans="1:9" ht="17.25" customHeight="1">
      <c r="A9" s="464"/>
      <c r="B9" s="462"/>
      <c r="C9" s="462"/>
      <c r="D9" s="462"/>
      <c r="E9" s="462"/>
      <c r="F9" s="462"/>
      <c r="G9" s="462"/>
      <c r="H9" s="462"/>
      <c r="I9" s="462"/>
    </row>
    <row r="10" spans="1:9" ht="17.25" customHeight="1">
      <c r="A10" s="461" t="s">
        <v>850</v>
      </c>
      <c r="B10" s="922"/>
      <c r="C10" s="922"/>
      <c r="D10" s="922"/>
      <c r="E10" s="922"/>
      <c r="F10" s="922"/>
      <c r="G10" s="922"/>
      <c r="H10" s="922"/>
      <c r="I10" s="922"/>
    </row>
    <row r="11" spans="1:9" ht="17.25" customHeight="1">
      <c r="A11" s="464"/>
      <c r="B11" s="462"/>
      <c r="C11" s="462"/>
      <c r="D11" s="462"/>
      <c r="E11" s="462"/>
      <c r="F11" s="462"/>
      <c r="G11" s="462"/>
      <c r="H11" s="462"/>
      <c r="I11" s="462"/>
    </row>
    <row r="12" spans="1:9" ht="17.25" customHeight="1">
      <c r="A12" s="461" t="s">
        <v>851</v>
      </c>
      <c r="B12" s="460" t="s">
        <v>860</v>
      </c>
      <c r="C12" s="475"/>
      <c r="D12" s="476" t="s">
        <v>861</v>
      </c>
      <c r="E12" s="474"/>
      <c r="F12" s="462"/>
      <c r="G12" s="462"/>
      <c r="H12" s="462"/>
      <c r="I12" s="462"/>
    </row>
    <row r="13" spans="1:9" ht="17.25" customHeight="1">
      <c r="A13" s="464"/>
      <c r="B13" s="462"/>
      <c r="C13" s="462"/>
      <c r="D13" s="462"/>
      <c r="E13" s="462"/>
      <c r="F13" s="462"/>
      <c r="G13" s="462"/>
      <c r="H13" s="462"/>
      <c r="I13" s="462"/>
    </row>
    <row r="14" spans="1:9" ht="17.25" customHeight="1">
      <c r="A14" s="623" t="s">
        <v>844</v>
      </c>
      <c r="B14" s="1038"/>
      <c r="C14" s="1038"/>
      <c r="D14" s="1038"/>
      <c r="E14" s="1038"/>
      <c r="F14" s="1038"/>
      <c r="G14" s="1038"/>
      <c r="H14" s="1038"/>
      <c r="I14" s="1038"/>
    </row>
    <row r="15" spans="1:9" ht="17.25" customHeight="1">
      <c r="A15" s="623"/>
      <c r="B15" s="1038"/>
      <c r="C15" s="1038"/>
      <c r="D15" s="1038"/>
      <c r="E15" s="1038"/>
      <c r="F15" s="1038"/>
      <c r="G15" s="1038"/>
      <c r="H15" s="1038"/>
      <c r="I15" s="1038"/>
    </row>
    <row r="16" spans="1:9" ht="17.25" customHeight="1">
      <c r="A16" s="464"/>
      <c r="B16" s="462"/>
      <c r="C16" s="462"/>
      <c r="D16" s="462"/>
      <c r="E16" s="462"/>
      <c r="F16" s="462"/>
      <c r="G16" s="462"/>
      <c r="H16" s="462"/>
      <c r="I16" s="462"/>
    </row>
    <row r="17" spans="1:10" ht="17.25" customHeight="1">
      <c r="A17" s="461" t="s">
        <v>852</v>
      </c>
      <c r="B17" s="921"/>
      <c r="C17" s="921"/>
      <c r="D17" s="921"/>
      <c r="E17" s="921"/>
      <c r="F17" s="921"/>
      <c r="G17" s="921"/>
      <c r="H17" s="921"/>
      <c r="I17" s="921"/>
    </row>
    <row r="18" spans="1:10" ht="17.25" customHeight="1">
      <c r="A18" s="462"/>
      <c r="B18" s="462"/>
      <c r="C18" s="462"/>
      <c r="D18" s="462"/>
      <c r="E18" s="462"/>
      <c r="F18" s="462"/>
      <c r="G18" s="462"/>
      <c r="H18" s="462"/>
      <c r="I18" s="462"/>
    </row>
    <row r="19" spans="1:10" ht="17.25" customHeight="1">
      <c r="A19" s="500" t="s">
        <v>853</v>
      </c>
      <c r="B19" s="462"/>
      <c r="C19" s="462"/>
      <c r="D19" s="462"/>
      <c r="E19" s="462"/>
      <c r="F19" s="462"/>
      <c r="G19" s="462"/>
      <c r="H19" s="462"/>
      <c r="I19" s="462"/>
    </row>
    <row r="20" spans="1:10" ht="17.25" customHeight="1">
      <c r="A20" s="510" t="s">
        <v>854</v>
      </c>
      <c r="B20" s="921"/>
      <c r="C20" s="921"/>
      <c r="D20" s="921"/>
      <c r="E20" s="921"/>
      <c r="F20" s="921"/>
      <c r="G20" s="921"/>
      <c r="H20" s="921"/>
      <c r="I20" s="921"/>
      <c r="J20" s="116"/>
    </row>
    <row r="21" spans="1:10" ht="17.25" customHeight="1">
      <c r="A21" s="464"/>
      <c r="B21" s="462"/>
      <c r="C21" s="462"/>
      <c r="D21" s="462"/>
      <c r="E21" s="462"/>
      <c r="F21" s="462"/>
      <c r="G21" s="462"/>
      <c r="H21" s="462"/>
      <c r="I21" s="462"/>
    </row>
    <row r="22" spans="1:10" ht="17.25" customHeight="1">
      <c r="A22" s="510" t="s">
        <v>855</v>
      </c>
      <c r="B22" s="921"/>
      <c r="C22" s="921"/>
      <c r="D22" s="921"/>
      <c r="E22" s="921"/>
      <c r="F22" s="921"/>
      <c r="G22" s="921"/>
      <c r="H22" s="921"/>
      <c r="I22" s="921"/>
      <c r="J22" s="116"/>
    </row>
    <row r="23" spans="1:10" ht="17.25" customHeight="1">
      <c r="A23" s="464"/>
      <c r="B23" s="462"/>
      <c r="C23" s="462"/>
      <c r="D23" s="462"/>
      <c r="E23" s="462"/>
      <c r="F23" s="462"/>
      <c r="G23" s="462"/>
      <c r="H23" s="462"/>
      <c r="I23" s="462"/>
    </row>
    <row r="24" spans="1:10" ht="17.25" customHeight="1">
      <c r="A24" s="461" t="s">
        <v>856</v>
      </c>
      <c r="B24" s="471"/>
      <c r="C24" s="479" t="s">
        <v>862</v>
      </c>
      <c r="D24" s="462" t="s">
        <v>868</v>
      </c>
      <c r="E24" s="462"/>
      <c r="F24" s="479" t="s">
        <v>864</v>
      </c>
      <c r="G24" s="462" t="s">
        <v>869</v>
      </c>
      <c r="H24" s="462"/>
      <c r="I24" s="462"/>
    </row>
    <row r="25" spans="1:10" ht="17.25" customHeight="1">
      <c r="A25" s="464"/>
      <c r="B25" s="462"/>
      <c r="C25" s="462"/>
      <c r="D25" s="462"/>
      <c r="E25" s="462"/>
      <c r="F25" s="462"/>
      <c r="G25" s="462"/>
      <c r="H25" s="462"/>
      <c r="I25" s="462"/>
    </row>
    <row r="26" spans="1:10" ht="17.25" customHeight="1">
      <c r="A26" s="461" t="s">
        <v>857</v>
      </c>
      <c r="B26" s="477"/>
      <c r="C26" s="478"/>
      <c r="D26" s="472"/>
      <c r="E26" s="475"/>
      <c r="F26" s="475"/>
      <c r="G26" s="475"/>
      <c r="H26" s="474"/>
      <c r="I26" s="462"/>
    </row>
    <row r="27" spans="1:10" ht="17.25" customHeight="1">
      <c r="A27" s="464"/>
      <c r="B27" s="462"/>
      <c r="C27" s="462"/>
      <c r="D27" s="462"/>
      <c r="E27" s="462"/>
      <c r="F27" s="462"/>
      <c r="G27" s="462"/>
      <c r="H27" s="462"/>
      <c r="I27" s="462"/>
    </row>
    <row r="28" spans="1:10" ht="17.25" customHeight="1">
      <c r="A28" s="510" t="s">
        <v>858</v>
      </c>
      <c r="B28" s="921"/>
      <c r="C28" s="921"/>
      <c r="D28" s="921"/>
      <c r="E28" s="921"/>
      <c r="F28" s="921"/>
      <c r="G28" s="921"/>
      <c r="H28" s="921"/>
      <c r="I28" s="921"/>
      <c r="J28" s="116"/>
    </row>
    <row r="29" spans="1:10" ht="17.25" customHeight="1">
      <c r="A29" s="462"/>
      <c r="B29" s="462"/>
      <c r="C29" s="462"/>
      <c r="D29" s="462"/>
      <c r="E29" s="462"/>
      <c r="F29" s="462"/>
      <c r="G29" s="462"/>
      <c r="H29" s="462"/>
      <c r="I29" s="462"/>
    </row>
    <row r="30" spans="1:10" ht="17.25" customHeight="1">
      <c r="A30" s="462" t="s">
        <v>859</v>
      </c>
      <c r="B30" s="462"/>
      <c r="C30" s="462"/>
      <c r="D30" s="462"/>
      <c r="E30" s="462"/>
      <c r="F30" s="462"/>
      <c r="G30" s="462"/>
      <c r="H30" s="462"/>
      <c r="I30" s="462"/>
    </row>
    <row r="31" spans="1:10" ht="17.25" customHeight="1">
      <c r="A31" s="764"/>
      <c r="B31" s="764"/>
      <c r="C31" s="764"/>
      <c r="D31" s="764"/>
      <c r="E31" s="764"/>
      <c r="F31" s="764"/>
      <c r="G31" s="764"/>
      <c r="H31" s="764"/>
      <c r="I31" s="764"/>
    </row>
    <row r="32" spans="1:10" ht="17.25" customHeight="1">
      <c r="A32" s="764"/>
      <c r="B32" s="764"/>
      <c r="C32" s="764"/>
      <c r="D32" s="764"/>
      <c r="E32" s="764"/>
      <c r="F32" s="764"/>
      <c r="G32" s="764"/>
      <c r="H32" s="764"/>
      <c r="I32" s="764"/>
    </row>
    <row r="33" spans="1:9" ht="17.25" customHeight="1">
      <c r="A33" s="470"/>
      <c r="B33" s="470"/>
      <c r="C33" s="470"/>
      <c r="D33" s="470"/>
      <c r="E33" s="470"/>
      <c r="F33" s="470"/>
      <c r="G33" s="470"/>
      <c r="H33" s="470"/>
      <c r="I33" s="470"/>
    </row>
  </sheetData>
  <mergeCells count="10">
    <mergeCell ref="B28:I28"/>
    <mergeCell ref="B14:I15"/>
    <mergeCell ref="A31:I32"/>
    <mergeCell ref="A2:I2"/>
    <mergeCell ref="A14:A15"/>
    <mergeCell ref="B17:I17"/>
    <mergeCell ref="B20:I20"/>
    <mergeCell ref="B22:I22"/>
    <mergeCell ref="B8:I8"/>
    <mergeCell ref="B10:I10"/>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K93"/>
  <sheetViews>
    <sheetView showGridLines="0" view="pageBreakPreview" zoomScaleNormal="100" zoomScaleSheetLayoutView="100" workbookViewId="0">
      <selection sqref="A1:K1"/>
    </sheetView>
  </sheetViews>
  <sheetFormatPr defaultRowHeight="17.25" customHeight="1"/>
  <cols>
    <col min="1" max="1" width="6.375" style="41" bestFit="1" customWidth="1"/>
    <col min="2" max="2" width="5.75" style="3" customWidth="1"/>
    <col min="3" max="3" width="9" style="3" customWidth="1"/>
    <col min="4" max="4" width="7.125" style="3" bestFit="1" customWidth="1"/>
    <col min="5" max="6" width="9" style="3" customWidth="1"/>
    <col min="7" max="8" width="9" style="3"/>
    <col min="9" max="9" width="14.125" style="3" bestFit="1" customWidth="1"/>
    <col min="10" max="10" width="9" style="3"/>
    <col min="11" max="11" width="11.5" style="3" customWidth="1"/>
    <col min="12" max="16384" width="9" style="3"/>
  </cols>
  <sheetData>
    <row r="1" spans="1:11" ht="17.25" customHeight="1">
      <c r="A1" s="615" t="s">
        <v>888</v>
      </c>
      <c r="B1" s="615"/>
      <c r="C1" s="615"/>
      <c r="D1" s="615"/>
      <c r="E1" s="615"/>
      <c r="F1" s="615"/>
      <c r="G1" s="615"/>
      <c r="H1" s="615"/>
      <c r="I1" s="615"/>
      <c r="J1" s="615"/>
      <c r="K1" s="615"/>
    </row>
    <row r="3" spans="1:11" ht="17.25" customHeight="1">
      <c r="A3" s="3" t="s">
        <v>100</v>
      </c>
      <c r="J3" s="626">
        <v>43831</v>
      </c>
      <c r="K3" s="626"/>
    </row>
    <row r="4" spans="1:11" ht="17.25" customHeight="1">
      <c r="A4" s="3" t="s">
        <v>101</v>
      </c>
    </row>
    <row r="6" spans="1:11" ht="17.25" customHeight="1">
      <c r="A6" s="622" t="s">
        <v>23</v>
      </c>
      <c r="B6" s="622"/>
      <c r="C6" s="622"/>
      <c r="D6" s="622"/>
      <c r="E6" s="622"/>
      <c r="F6" s="622"/>
      <c r="G6" s="622"/>
      <c r="H6" s="622"/>
      <c r="I6" s="622"/>
      <c r="J6" s="622"/>
      <c r="K6" s="622"/>
    </row>
    <row r="8" spans="1:11" ht="17.25" customHeight="1">
      <c r="A8" s="623" t="s">
        <v>102</v>
      </c>
      <c r="B8" s="623"/>
      <c r="C8" s="623"/>
      <c r="D8" s="546" t="s">
        <v>216</v>
      </c>
      <c r="E8" s="547"/>
      <c r="F8" s="616" t="str">
        <f>ご使用方法・データ入力!D12</f>
        <v>株式会社AOTS</v>
      </c>
      <c r="G8" s="616"/>
      <c r="H8" s="616"/>
      <c r="I8" s="616"/>
      <c r="J8" s="616"/>
      <c r="K8" s="616"/>
    </row>
    <row r="9" spans="1:11" ht="17.25" customHeight="1">
      <c r="A9" s="623"/>
      <c r="B9" s="623"/>
      <c r="C9" s="623"/>
      <c r="D9" s="619" t="s">
        <v>217</v>
      </c>
      <c r="E9" s="620"/>
      <c r="F9" s="617" t="str">
        <f>ご使用方法・データ入力!D13</f>
        <v>AOTS Co., Ltd.</v>
      </c>
      <c r="G9" s="617"/>
      <c r="H9" s="617"/>
      <c r="I9" s="617"/>
      <c r="J9" s="617"/>
      <c r="K9" s="617"/>
    </row>
    <row r="10" spans="1:11" ht="17.25" customHeight="1">
      <c r="A10" s="623"/>
      <c r="B10" s="623"/>
      <c r="C10" s="623"/>
      <c r="D10" s="619" t="s">
        <v>44</v>
      </c>
      <c r="E10" s="620"/>
      <c r="F10" s="618" t="str">
        <f>ご使用方法・データ入力!D14</f>
        <v>104-0061</v>
      </c>
      <c r="G10" s="618"/>
      <c r="H10" s="618"/>
      <c r="I10" s="618"/>
      <c r="J10" s="618"/>
      <c r="K10" s="618"/>
    </row>
    <row r="11" spans="1:11" ht="17.25" customHeight="1">
      <c r="A11" s="623"/>
      <c r="B11" s="623"/>
      <c r="C11" s="623"/>
      <c r="D11" s="548"/>
      <c r="E11" s="549"/>
      <c r="F11" s="645" t="str">
        <f>ご使用方法・データ入力!D15</f>
        <v>東京都中央区銀座5-12-5</v>
      </c>
      <c r="G11" s="645"/>
      <c r="H11" s="645"/>
      <c r="I11" s="645"/>
      <c r="J11" s="645"/>
      <c r="K11" s="645"/>
    </row>
    <row r="12" spans="1:11" ht="17.25" customHeight="1">
      <c r="A12" s="623"/>
      <c r="B12" s="623"/>
      <c r="C12" s="623"/>
      <c r="D12" s="621"/>
      <c r="E12" s="603"/>
      <c r="F12" s="646"/>
      <c r="G12" s="646"/>
      <c r="H12" s="646"/>
      <c r="I12" s="646"/>
      <c r="J12" s="646"/>
      <c r="K12" s="646"/>
    </row>
    <row r="13" spans="1:11" ht="17.25" customHeight="1">
      <c r="A13" s="623"/>
      <c r="B13" s="623"/>
      <c r="C13" s="623"/>
      <c r="D13" s="637" t="s">
        <v>212</v>
      </c>
      <c r="E13" s="638"/>
      <c r="F13" s="624" t="str">
        <f>ご使用方法・データ入力!D17</f>
        <v>代表取締役</v>
      </c>
      <c r="G13" s="624"/>
      <c r="H13" s="624"/>
      <c r="I13" s="624"/>
      <c r="J13" s="624"/>
      <c r="K13" s="624"/>
    </row>
    <row r="14" spans="1:11" ht="17.25" customHeight="1">
      <c r="A14" s="623"/>
      <c r="B14" s="623"/>
      <c r="C14" s="623"/>
      <c r="D14" s="550" t="s">
        <v>213</v>
      </c>
      <c r="E14" s="551"/>
      <c r="F14" s="625" t="str">
        <f>ご使用方法・データ入力!D18</f>
        <v>田中　太郎</v>
      </c>
      <c r="G14" s="625"/>
      <c r="H14" s="625"/>
      <c r="I14" s="625"/>
      <c r="J14" s="625"/>
      <c r="K14" s="625"/>
    </row>
    <row r="15" spans="1:11" ht="17.25" customHeight="1">
      <c r="A15" s="623" t="s">
        <v>48</v>
      </c>
      <c r="B15" s="623"/>
      <c r="C15" s="623"/>
      <c r="D15" s="640" t="s">
        <v>52</v>
      </c>
      <c r="E15" s="640"/>
      <c r="F15" s="664" t="str">
        <f>ご使用方法・データ入力!D19</f>
        <v>製造本部　製造第1課　課長</v>
      </c>
      <c r="G15" s="664"/>
      <c r="H15" s="664"/>
      <c r="I15" s="664"/>
      <c r="J15" s="664"/>
      <c r="K15" s="664"/>
    </row>
    <row r="16" spans="1:11" ht="17.25" customHeight="1">
      <c r="A16" s="623"/>
      <c r="B16" s="623"/>
      <c r="C16" s="623"/>
      <c r="D16" s="641" t="s">
        <v>51</v>
      </c>
      <c r="E16" s="641"/>
      <c r="F16" s="665" t="str">
        <f>ご使用方法・データ入力!D20</f>
        <v>山田　二郎</v>
      </c>
      <c r="G16" s="665"/>
      <c r="H16" s="665"/>
      <c r="I16" s="665"/>
      <c r="J16" s="665"/>
      <c r="K16" s="665"/>
    </row>
    <row r="17" spans="1:11" ht="17.25" customHeight="1">
      <c r="A17" s="623"/>
      <c r="B17" s="623"/>
      <c r="C17" s="623"/>
      <c r="D17" s="642" t="s">
        <v>103</v>
      </c>
      <c r="E17" s="642"/>
      <c r="F17" s="105" t="s">
        <v>152</v>
      </c>
      <c r="G17" s="666" t="str">
        <f>ご使用方法・データ入力!D21</f>
        <v>03-xxxx-xxxx</v>
      </c>
      <c r="H17" s="667"/>
      <c r="I17" s="47" t="s">
        <v>154</v>
      </c>
      <c r="J17" s="666" t="str">
        <f>ご使用方法・データ入力!D22</f>
        <v>03-xxxx-xxxx</v>
      </c>
      <c r="K17" s="665"/>
    </row>
    <row r="18" spans="1:11" ht="17.25" customHeight="1">
      <c r="A18" s="623"/>
      <c r="B18" s="623"/>
      <c r="C18" s="623"/>
      <c r="D18" s="623"/>
      <c r="E18" s="623"/>
      <c r="F18" s="106" t="s">
        <v>153</v>
      </c>
      <c r="G18" s="639" t="str">
        <f>ご使用方法・データ入力!D23</f>
        <v>yamada@aots.co.jp</v>
      </c>
      <c r="H18" s="625"/>
      <c r="I18" s="625"/>
      <c r="J18" s="625"/>
      <c r="K18" s="625"/>
    </row>
    <row r="20" spans="1:11" ht="17.25" customHeight="1">
      <c r="A20" s="50" t="s">
        <v>104</v>
      </c>
      <c r="B20" s="51" t="s">
        <v>105</v>
      </c>
      <c r="C20" s="51"/>
      <c r="D20" s="52"/>
      <c r="E20" s="52"/>
      <c r="F20" s="52"/>
      <c r="G20" s="52"/>
      <c r="H20" s="52"/>
      <c r="I20" s="52"/>
      <c r="J20" s="52"/>
      <c r="K20" s="45"/>
    </row>
    <row r="21" spans="1:11" ht="17.25" customHeight="1">
      <c r="A21" s="26"/>
      <c r="B21" s="21" t="s">
        <v>220</v>
      </c>
      <c r="C21" s="21"/>
      <c r="D21" s="68" t="s">
        <v>46</v>
      </c>
      <c r="E21" s="610" t="str">
        <f>ご使用方法・データ入力!D30&amp;"・"&amp;ご使用方法・データ入力!D32</f>
        <v>インドネシア・ジャカルタ</v>
      </c>
      <c r="F21" s="610"/>
      <c r="G21" s="610"/>
      <c r="H21" s="610"/>
      <c r="I21" s="21" t="s">
        <v>116</v>
      </c>
      <c r="J21" s="643">
        <f>ご使用方法・データ入力!D34</f>
        <v>20</v>
      </c>
      <c r="K21" s="644"/>
    </row>
    <row r="22" spans="1:11" ht="17.25" customHeight="1">
      <c r="A22" s="26"/>
      <c r="B22" s="21"/>
      <c r="C22" s="21"/>
      <c r="D22" s="68" t="s">
        <v>47</v>
      </c>
      <c r="E22" s="610" t="str">
        <f>ご使用方法・データ入力!D31&amp;", "&amp;ご使用方法・データ入力!D33</f>
        <v>Indonesia, Jakarta</v>
      </c>
      <c r="F22" s="610"/>
      <c r="G22" s="610"/>
      <c r="H22" s="610"/>
      <c r="I22" s="21"/>
      <c r="J22" s="21"/>
      <c r="K22" s="53"/>
    </row>
    <row r="23" spans="1:11" ht="17.25" customHeight="1">
      <c r="A23" s="26"/>
      <c r="B23" s="21" t="s">
        <v>117</v>
      </c>
      <c r="C23" s="21"/>
      <c r="D23" s="21"/>
      <c r="E23" s="21"/>
      <c r="F23" s="21"/>
      <c r="G23" s="21"/>
      <c r="H23" s="21"/>
      <c r="I23" s="21"/>
      <c r="J23" s="21"/>
      <c r="K23" s="53"/>
    </row>
    <row r="24" spans="1:11" ht="17.25" customHeight="1">
      <c r="A24" s="26"/>
      <c r="B24" s="631"/>
      <c r="C24" s="631"/>
      <c r="D24" s="631"/>
      <c r="E24" s="631"/>
      <c r="F24" s="631"/>
      <c r="G24" s="631"/>
      <c r="H24" s="631"/>
      <c r="I24" s="631"/>
      <c r="J24" s="631"/>
      <c r="K24" s="632"/>
    </row>
    <row r="25" spans="1:11" ht="17.25" customHeight="1">
      <c r="A25" s="26"/>
      <c r="B25" s="631"/>
      <c r="C25" s="631"/>
      <c r="D25" s="631"/>
      <c r="E25" s="631"/>
      <c r="F25" s="631"/>
      <c r="G25" s="631"/>
      <c r="H25" s="631"/>
      <c r="I25" s="631"/>
      <c r="J25" s="631"/>
      <c r="K25" s="632"/>
    </row>
    <row r="26" spans="1:11" ht="17.25" customHeight="1">
      <c r="A26" s="25"/>
      <c r="B26" s="633"/>
      <c r="C26" s="633"/>
      <c r="D26" s="633"/>
      <c r="E26" s="633"/>
      <c r="F26" s="633"/>
      <c r="G26" s="633"/>
      <c r="H26" s="633"/>
      <c r="I26" s="633"/>
      <c r="J26" s="633"/>
      <c r="K26" s="634"/>
    </row>
    <row r="27" spans="1:11" ht="17.25" customHeight="1">
      <c r="A27" s="50" t="s">
        <v>106</v>
      </c>
      <c r="B27" s="51" t="s">
        <v>107</v>
      </c>
      <c r="C27" s="52"/>
      <c r="D27" s="52"/>
      <c r="E27" s="52"/>
      <c r="F27" s="52"/>
      <c r="G27" s="52"/>
      <c r="H27" s="52"/>
      <c r="I27" s="52"/>
      <c r="J27" s="52"/>
      <c r="K27" s="45"/>
    </row>
    <row r="28" spans="1:11" ht="17.25" customHeight="1">
      <c r="A28" s="26"/>
      <c r="B28" s="21" t="s">
        <v>118</v>
      </c>
      <c r="C28" s="611" t="str">
        <f>ご使用方法・データ入力!D26</f>
        <v>現場リーダーのための5Sの基本と生産管理研修</v>
      </c>
      <c r="D28" s="611"/>
      <c r="E28" s="611"/>
      <c r="F28" s="611"/>
      <c r="G28" s="611"/>
      <c r="H28" s="611"/>
      <c r="I28" s="611"/>
      <c r="J28" s="611"/>
      <c r="K28" s="612"/>
    </row>
    <row r="29" spans="1:11" ht="17.25" customHeight="1">
      <c r="A29" s="26"/>
      <c r="B29" s="21"/>
      <c r="C29" s="611"/>
      <c r="D29" s="611"/>
      <c r="E29" s="611"/>
      <c r="F29" s="611"/>
      <c r="G29" s="611"/>
      <c r="H29" s="611"/>
      <c r="I29" s="611"/>
      <c r="J29" s="611"/>
      <c r="K29" s="612"/>
    </row>
    <row r="30" spans="1:11" ht="17.25" customHeight="1">
      <c r="A30" s="26"/>
      <c r="B30" s="21" t="s">
        <v>119</v>
      </c>
      <c r="C30" s="611" t="str">
        <f>ご使用方法・データ入力!D28</f>
        <v>5S and Production Management Training for Leaders at a Manufacutruing Site</v>
      </c>
      <c r="D30" s="611"/>
      <c r="E30" s="611"/>
      <c r="F30" s="611"/>
      <c r="G30" s="611"/>
      <c r="H30" s="611"/>
      <c r="I30" s="611"/>
      <c r="J30" s="611"/>
      <c r="K30" s="612"/>
    </row>
    <row r="31" spans="1:11" ht="17.25" customHeight="1">
      <c r="A31" s="25"/>
      <c r="B31" s="54"/>
      <c r="C31" s="613"/>
      <c r="D31" s="613"/>
      <c r="E31" s="613"/>
      <c r="F31" s="613"/>
      <c r="G31" s="613"/>
      <c r="H31" s="613"/>
      <c r="I31" s="613"/>
      <c r="J31" s="613"/>
      <c r="K31" s="614"/>
    </row>
    <row r="32" spans="1:11" ht="17.25" customHeight="1">
      <c r="A32" s="50" t="s">
        <v>108</v>
      </c>
      <c r="B32" s="55" t="s">
        <v>934</v>
      </c>
      <c r="C32" s="52"/>
      <c r="D32" s="52"/>
      <c r="E32" s="52"/>
      <c r="F32" s="52"/>
      <c r="G32" s="52"/>
      <c r="H32" s="52"/>
      <c r="I32" s="52"/>
      <c r="J32" s="52"/>
      <c r="K32" s="45"/>
    </row>
    <row r="33" spans="1:11" ht="17.25" customHeight="1">
      <c r="A33" s="26"/>
      <c r="B33" s="553"/>
      <c r="C33" s="553"/>
      <c r="D33" s="553"/>
      <c r="E33" s="553"/>
      <c r="F33" s="553"/>
      <c r="G33" s="553"/>
      <c r="H33" s="553"/>
      <c r="I33" s="553"/>
      <c r="J33" s="553"/>
      <c r="K33" s="554"/>
    </row>
    <row r="34" spans="1:11" ht="17.25" customHeight="1">
      <c r="A34" s="26"/>
      <c r="B34" s="553"/>
      <c r="C34" s="553"/>
      <c r="D34" s="553"/>
      <c r="E34" s="553"/>
      <c r="F34" s="553"/>
      <c r="G34" s="553"/>
      <c r="H34" s="553"/>
      <c r="I34" s="553"/>
      <c r="J34" s="553"/>
      <c r="K34" s="554"/>
    </row>
    <row r="35" spans="1:11" ht="17.25" customHeight="1">
      <c r="A35" s="26"/>
      <c r="B35" s="553"/>
      <c r="C35" s="553"/>
      <c r="D35" s="553"/>
      <c r="E35" s="553"/>
      <c r="F35" s="553"/>
      <c r="G35" s="553"/>
      <c r="H35" s="553"/>
      <c r="I35" s="553"/>
      <c r="J35" s="553"/>
      <c r="K35" s="554"/>
    </row>
    <row r="36" spans="1:11" ht="17.25" customHeight="1">
      <c r="A36" s="25"/>
      <c r="B36" s="556"/>
      <c r="C36" s="556"/>
      <c r="D36" s="556"/>
      <c r="E36" s="556"/>
      <c r="F36" s="556"/>
      <c r="G36" s="556"/>
      <c r="H36" s="556"/>
      <c r="I36" s="556"/>
      <c r="J36" s="556"/>
      <c r="K36" s="557"/>
    </row>
    <row r="37" spans="1:11" ht="17.25" customHeight="1">
      <c r="A37" s="50" t="s">
        <v>109</v>
      </c>
      <c r="B37" s="55" t="s">
        <v>155</v>
      </c>
      <c r="C37" s="52"/>
      <c r="D37" s="52"/>
      <c r="E37" s="52"/>
      <c r="F37" s="52"/>
      <c r="G37" s="52"/>
      <c r="H37" s="52"/>
      <c r="I37" s="52"/>
      <c r="J37" s="52"/>
      <c r="K37" s="45"/>
    </row>
    <row r="38" spans="1:11" ht="17.25" customHeight="1">
      <c r="A38" s="25"/>
      <c r="B38" s="60" t="s">
        <v>110</v>
      </c>
      <c r="C38" s="54" t="s">
        <v>111</v>
      </c>
      <c r="D38" s="60" t="s">
        <v>156</v>
      </c>
      <c r="E38" s="54" t="s">
        <v>112</v>
      </c>
      <c r="F38" s="54" t="s">
        <v>113</v>
      </c>
      <c r="G38" s="54"/>
      <c r="H38" s="54"/>
      <c r="I38" s="54"/>
      <c r="J38" s="54"/>
      <c r="K38" s="46"/>
    </row>
    <row r="39" spans="1:11" ht="17.25" customHeight="1">
      <c r="A39" s="50" t="s">
        <v>114</v>
      </c>
      <c r="B39" s="51" t="s">
        <v>115</v>
      </c>
      <c r="C39" s="52"/>
      <c r="D39" s="52"/>
      <c r="E39" s="52"/>
      <c r="F39" s="52"/>
      <c r="G39" s="52"/>
      <c r="H39" s="52"/>
      <c r="I39" s="52"/>
      <c r="J39" s="52"/>
      <c r="K39" s="45"/>
    </row>
    <row r="40" spans="1:11" ht="17.25" customHeight="1">
      <c r="A40" s="26"/>
      <c r="B40" s="48" t="s">
        <v>120</v>
      </c>
      <c r="C40" s="21"/>
      <c r="D40" s="21"/>
      <c r="E40" s="21"/>
      <c r="F40" s="21"/>
      <c r="G40" s="21"/>
      <c r="H40" s="21"/>
      <c r="I40" s="21"/>
      <c r="J40" s="21"/>
      <c r="K40" s="53"/>
    </row>
    <row r="41" spans="1:11" ht="17.25" customHeight="1">
      <c r="A41" s="26"/>
      <c r="B41" s="631"/>
      <c r="C41" s="631"/>
      <c r="D41" s="631"/>
      <c r="E41" s="631"/>
      <c r="F41" s="631"/>
      <c r="G41" s="631"/>
      <c r="H41" s="631"/>
      <c r="I41" s="631"/>
      <c r="J41" s="631"/>
      <c r="K41" s="632"/>
    </row>
    <row r="42" spans="1:11" ht="17.25" customHeight="1">
      <c r="A42" s="26"/>
      <c r="B42" s="631"/>
      <c r="C42" s="631"/>
      <c r="D42" s="631"/>
      <c r="E42" s="631"/>
      <c r="F42" s="631"/>
      <c r="G42" s="631"/>
      <c r="H42" s="631"/>
      <c r="I42" s="631"/>
      <c r="J42" s="631"/>
      <c r="K42" s="632"/>
    </row>
    <row r="43" spans="1:11" ht="17.25" customHeight="1">
      <c r="A43" s="26"/>
      <c r="B43" s="631"/>
      <c r="C43" s="631"/>
      <c r="D43" s="631"/>
      <c r="E43" s="631"/>
      <c r="F43" s="631"/>
      <c r="G43" s="631"/>
      <c r="H43" s="631"/>
      <c r="I43" s="631"/>
      <c r="J43" s="631"/>
      <c r="K43" s="632"/>
    </row>
    <row r="44" spans="1:11" ht="17.25" customHeight="1">
      <c r="A44" s="26"/>
      <c r="B44" s="631"/>
      <c r="C44" s="631"/>
      <c r="D44" s="631"/>
      <c r="E44" s="631"/>
      <c r="F44" s="631"/>
      <c r="G44" s="631"/>
      <c r="H44" s="631"/>
      <c r="I44" s="631"/>
      <c r="J44" s="631"/>
      <c r="K44" s="632"/>
    </row>
    <row r="45" spans="1:11" ht="17.25" customHeight="1">
      <c r="A45" s="26"/>
      <c r="B45" s="48" t="s">
        <v>121</v>
      </c>
      <c r="C45" s="21"/>
      <c r="D45" s="21"/>
      <c r="E45" s="21"/>
      <c r="F45" s="21"/>
      <c r="G45" s="21"/>
      <c r="H45" s="21"/>
      <c r="I45" s="21"/>
      <c r="J45" s="21"/>
      <c r="K45" s="53"/>
    </row>
    <row r="46" spans="1:11" ht="17.25" customHeight="1">
      <c r="A46" s="26"/>
      <c r="B46" s="631"/>
      <c r="C46" s="631"/>
      <c r="D46" s="631"/>
      <c r="E46" s="631"/>
      <c r="F46" s="631"/>
      <c r="G46" s="631"/>
      <c r="H46" s="631"/>
      <c r="I46" s="631"/>
      <c r="J46" s="631"/>
      <c r="K46" s="632"/>
    </row>
    <row r="47" spans="1:11" ht="17.25" customHeight="1">
      <c r="A47" s="26"/>
      <c r="B47" s="631"/>
      <c r="C47" s="631"/>
      <c r="D47" s="631"/>
      <c r="E47" s="631"/>
      <c r="F47" s="631"/>
      <c r="G47" s="631"/>
      <c r="H47" s="631"/>
      <c r="I47" s="631"/>
      <c r="J47" s="631"/>
      <c r="K47" s="632"/>
    </row>
    <row r="48" spans="1:11" ht="17.25" customHeight="1">
      <c r="A48" s="26"/>
      <c r="B48" s="631"/>
      <c r="C48" s="631"/>
      <c r="D48" s="631"/>
      <c r="E48" s="631"/>
      <c r="F48" s="631"/>
      <c r="G48" s="631"/>
      <c r="H48" s="631"/>
      <c r="I48" s="631"/>
      <c r="J48" s="631"/>
      <c r="K48" s="632"/>
    </row>
    <row r="49" spans="1:11" ht="17.25" customHeight="1">
      <c r="A49" s="25"/>
      <c r="B49" s="633"/>
      <c r="C49" s="633"/>
      <c r="D49" s="633"/>
      <c r="E49" s="633"/>
      <c r="F49" s="633"/>
      <c r="G49" s="633"/>
      <c r="H49" s="633"/>
      <c r="I49" s="633"/>
      <c r="J49" s="633"/>
      <c r="K49" s="634"/>
    </row>
    <row r="50" spans="1:11" ht="17.25" customHeight="1">
      <c r="A50" s="56" t="s">
        <v>122</v>
      </c>
      <c r="B50" s="57" t="s">
        <v>123</v>
      </c>
      <c r="C50" s="58"/>
      <c r="D50" s="58"/>
      <c r="E50" s="58"/>
      <c r="F50" s="58"/>
      <c r="G50" s="635">
        <f>ご使用方法・データ入力!D35</f>
        <v>44046</v>
      </c>
      <c r="H50" s="635"/>
      <c r="I50" s="61">
        <f>ご使用方法・データ入力!D37</f>
        <v>8</v>
      </c>
      <c r="J50" s="58"/>
      <c r="K50" s="44"/>
    </row>
    <row r="51" spans="1:11" ht="17.25" customHeight="1">
      <c r="A51" s="56" t="s">
        <v>124</v>
      </c>
      <c r="B51" s="57" t="s">
        <v>893</v>
      </c>
      <c r="C51" s="58"/>
      <c r="D51" s="58"/>
      <c r="E51" s="636">
        <v>0</v>
      </c>
      <c r="F51" s="636"/>
      <c r="G51" s="636"/>
      <c r="H51" s="58"/>
      <c r="I51" s="58"/>
      <c r="J51" s="58"/>
      <c r="K51" s="44"/>
    </row>
    <row r="52" spans="1:11" ht="17.25" customHeight="1">
      <c r="A52" s="50" t="s">
        <v>125</v>
      </c>
      <c r="B52" s="51" t="s">
        <v>126</v>
      </c>
      <c r="C52" s="52"/>
      <c r="D52" s="52"/>
      <c r="E52" s="52"/>
      <c r="F52" s="52"/>
      <c r="G52" s="52"/>
      <c r="H52" s="52"/>
      <c r="I52" s="52"/>
      <c r="J52" s="52"/>
      <c r="K52" s="45"/>
    </row>
    <row r="53" spans="1:11" ht="17.25" customHeight="1">
      <c r="A53" s="26"/>
      <c r="B53" s="21" t="s">
        <v>127</v>
      </c>
      <c r="C53" s="21"/>
      <c r="D53" s="21" t="str">
        <f>ご使用方法・データ入力!D41</f>
        <v>推薦</v>
      </c>
      <c r="E53" s="21"/>
      <c r="F53" s="21"/>
      <c r="G53" s="21"/>
      <c r="H53" s="21"/>
      <c r="I53" s="21"/>
      <c r="J53" s="21"/>
      <c r="K53" s="53"/>
    </row>
    <row r="54" spans="1:11" ht="17.25" customHeight="1">
      <c r="A54" s="26"/>
      <c r="B54" s="21" t="s">
        <v>128</v>
      </c>
      <c r="C54" s="21"/>
      <c r="D54" s="21"/>
      <c r="E54" s="21"/>
      <c r="F54" s="21"/>
      <c r="G54" s="21"/>
      <c r="H54" s="21"/>
      <c r="I54" s="21"/>
      <c r="J54" s="21"/>
      <c r="K54" s="53"/>
    </row>
    <row r="55" spans="1:11" ht="17.25" customHeight="1">
      <c r="A55" s="26"/>
      <c r="B55" s="553"/>
      <c r="C55" s="553"/>
      <c r="D55" s="553"/>
      <c r="E55" s="553"/>
      <c r="F55" s="553"/>
      <c r="G55" s="553"/>
      <c r="H55" s="553"/>
      <c r="I55" s="553"/>
      <c r="J55" s="553"/>
      <c r="K55" s="554"/>
    </row>
    <row r="56" spans="1:11" ht="17.25" customHeight="1">
      <c r="A56" s="26"/>
      <c r="B56" s="553"/>
      <c r="C56" s="553"/>
      <c r="D56" s="553"/>
      <c r="E56" s="553"/>
      <c r="F56" s="553"/>
      <c r="G56" s="553"/>
      <c r="H56" s="553"/>
      <c r="I56" s="553"/>
      <c r="J56" s="553"/>
      <c r="K56" s="554"/>
    </row>
    <row r="57" spans="1:11" ht="17.25" customHeight="1">
      <c r="A57" s="25"/>
      <c r="B57" s="556"/>
      <c r="C57" s="556"/>
      <c r="D57" s="556"/>
      <c r="E57" s="556"/>
      <c r="F57" s="556"/>
      <c r="G57" s="556"/>
      <c r="H57" s="556"/>
      <c r="I57" s="556"/>
      <c r="J57" s="556"/>
      <c r="K57" s="557"/>
    </row>
    <row r="58" spans="1:11" ht="17.25" customHeight="1">
      <c r="A58" s="50" t="s">
        <v>129</v>
      </c>
      <c r="B58" s="51" t="s">
        <v>130</v>
      </c>
      <c r="C58" s="52"/>
      <c r="D58" s="52"/>
      <c r="E58" s="52"/>
      <c r="F58" s="52"/>
      <c r="G58" s="52"/>
      <c r="H58" s="52"/>
      <c r="I58" s="52"/>
      <c r="J58" s="52"/>
      <c r="K58" s="45"/>
    </row>
    <row r="59" spans="1:11" ht="17.25" customHeight="1">
      <c r="A59" s="26"/>
      <c r="B59" s="21" t="s">
        <v>131</v>
      </c>
      <c r="C59" s="21"/>
      <c r="D59" s="49">
        <f>ご使用方法・データ入力!D38</f>
        <v>1</v>
      </c>
      <c r="E59" s="21"/>
      <c r="F59" s="21"/>
      <c r="G59" s="21" t="s">
        <v>132</v>
      </c>
      <c r="H59" s="648" t="str">
        <f>ご使用方法・データ入力!D39</f>
        <v>英語</v>
      </c>
      <c r="I59" s="648"/>
      <c r="J59" s="648"/>
      <c r="K59" s="649"/>
    </row>
    <row r="60" spans="1:11" ht="17.25" customHeight="1">
      <c r="A60" s="25"/>
      <c r="B60" s="54" t="s">
        <v>133</v>
      </c>
      <c r="C60" s="54"/>
      <c r="D60" s="627" t="str">
        <f>IF(ご使用方法・データ入力!D40="","なし",ご使用方法・データ入力!D39)</f>
        <v>英語</v>
      </c>
      <c r="E60" s="627"/>
      <c r="F60" s="627"/>
      <c r="G60" s="59" t="str">
        <f>IF(ご使用方法・データ入力!D40="","","⇔")</f>
        <v>⇔</v>
      </c>
      <c r="H60" s="627" t="str">
        <f>IF(ご使用方法・データ入力!D40="","",ご使用方法・データ入力!D40)</f>
        <v>インドネシア語</v>
      </c>
      <c r="I60" s="627"/>
      <c r="J60" s="627"/>
      <c r="K60" s="46"/>
    </row>
    <row r="61" spans="1:11" ht="17.25" customHeight="1">
      <c r="A61" s="50" t="s">
        <v>134</v>
      </c>
      <c r="B61" s="51" t="s">
        <v>135</v>
      </c>
      <c r="C61" s="52"/>
      <c r="D61" s="52"/>
      <c r="E61" s="52"/>
      <c r="F61" s="52"/>
      <c r="G61" s="52"/>
      <c r="H61" s="52"/>
      <c r="I61" s="52"/>
      <c r="J61" s="52"/>
      <c r="K61" s="45"/>
    </row>
    <row r="62" spans="1:11" ht="17.25" customHeight="1">
      <c r="A62" s="26"/>
      <c r="B62" s="21" t="s">
        <v>136</v>
      </c>
      <c r="C62" s="21"/>
      <c r="D62" s="610" t="str">
        <f>ご使用方法・データ入力!D52</f>
        <v>Kaigai Kenshu Inc.</v>
      </c>
      <c r="E62" s="610"/>
      <c r="F62" s="610"/>
      <c r="G62" s="610"/>
      <c r="H62" s="610"/>
      <c r="I62" s="610"/>
      <c r="J62" s="610"/>
      <c r="K62" s="628"/>
    </row>
    <row r="63" spans="1:11" ht="17.25" customHeight="1">
      <c r="A63" s="25"/>
      <c r="B63" s="54" t="s">
        <v>138</v>
      </c>
      <c r="C63" s="54"/>
      <c r="D63" s="629" t="str">
        <f>ご使用方法・データ入力!D57</f>
        <v>例）子会社、取引先、販売代理店等</v>
      </c>
      <c r="E63" s="629"/>
      <c r="F63" s="629"/>
      <c r="G63" s="629"/>
      <c r="H63" s="629"/>
      <c r="I63" s="629"/>
      <c r="J63" s="629"/>
      <c r="K63" s="630"/>
    </row>
    <row r="64" spans="1:11" ht="17.25" customHeight="1">
      <c r="A64" s="50" t="s">
        <v>139</v>
      </c>
      <c r="B64" s="51" t="s">
        <v>140</v>
      </c>
      <c r="C64" s="52"/>
      <c r="D64" s="52"/>
      <c r="E64" s="52"/>
      <c r="F64" s="52"/>
      <c r="G64" s="52"/>
      <c r="H64" s="52"/>
      <c r="I64" s="52"/>
      <c r="J64" s="52"/>
      <c r="K64" s="45"/>
    </row>
    <row r="65" spans="1:11" ht="17.25" customHeight="1">
      <c r="A65" s="26"/>
      <c r="B65" s="66" t="s">
        <v>110</v>
      </c>
      <c r="C65" s="21" t="s">
        <v>141</v>
      </c>
      <c r="D65" s="66" t="s">
        <v>156</v>
      </c>
      <c r="E65" s="21" t="s">
        <v>142</v>
      </c>
      <c r="F65" s="21"/>
      <c r="G65" s="21"/>
      <c r="H65" s="21"/>
      <c r="I65" s="21"/>
      <c r="J65" s="21"/>
      <c r="K65" s="53"/>
    </row>
    <row r="66" spans="1:11" ht="17.25" customHeight="1">
      <c r="A66" s="26"/>
      <c r="B66" s="21" t="s">
        <v>143</v>
      </c>
      <c r="C66" s="21"/>
      <c r="D66" s="650"/>
      <c r="E66" s="650"/>
      <c r="F66" s="650"/>
      <c r="G66" s="650"/>
      <c r="H66" s="650"/>
      <c r="I66" s="650"/>
      <c r="J66" s="650"/>
      <c r="K66" s="651"/>
    </row>
    <row r="67" spans="1:11" ht="17.25" customHeight="1">
      <c r="A67" s="25"/>
      <c r="B67" s="54" t="s">
        <v>138</v>
      </c>
      <c r="C67" s="54"/>
      <c r="D67" s="652"/>
      <c r="E67" s="652"/>
      <c r="F67" s="652"/>
      <c r="G67" s="652"/>
      <c r="H67" s="652"/>
      <c r="I67" s="652"/>
      <c r="J67" s="652"/>
      <c r="K67" s="653"/>
    </row>
    <row r="68" spans="1:11" ht="17.25" customHeight="1">
      <c r="A68" s="50" t="s">
        <v>144</v>
      </c>
      <c r="B68" s="51" t="s">
        <v>145</v>
      </c>
      <c r="C68" s="52"/>
      <c r="D68" s="52"/>
      <c r="E68" s="52"/>
      <c r="F68" s="52"/>
      <c r="G68" s="52"/>
      <c r="H68" s="52"/>
      <c r="I68" s="52"/>
      <c r="J68" s="52"/>
      <c r="K68" s="45"/>
    </row>
    <row r="69" spans="1:11" ht="17.25" customHeight="1">
      <c r="A69" s="25"/>
      <c r="B69" s="60" t="s">
        <v>156</v>
      </c>
      <c r="C69" s="54" t="s">
        <v>937</v>
      </c>
      <c r="D69" s="54"/>
      <c r="E69" s="54"/>
      <c r="F69" s="54"/>
      <c r="G69" s="54"/>
      <c r="H69" s="54"/>
      <c r="I69" s="54"/>
      <c r="J69" s="54"/>
      <c r="K69" s="46"/>
    </row>
    <row r="71" spans="1:11" ht="17.25" customHeight="1">
      <c r="A71" s="41" t="s">
        <v>146</v>
      </c>
      <c r="B71" s="3" t="s">
        <v>680</v>
      </c>
    </row>
    <row r="72" spans="1:11" ht="17.25" customHeight="1">
      <c r="A72" s="41" t="s">
        <v>147</v>
      </c>
      <c r="B72" s="647" t="s">
        <v>287</v>
      </c>
      <c r="C72" s="647"/>
      <c r="D72" s="647"/>
      <c r="E72" s="647"/>
      <c r="F72" s="647"/>
      <c r="G72" s="647"/>
      <c r="H72" s="647"/>
      <c r="I72" s="647"/>
      <c r="J72" s="647"/>
      <c r="K72" s="647"/>
    </row>
    <row r="73" spans="1:11" ht="17.25" customHeight="1">
      <c r="B73" s="647"/>
      <c r="C73" s="647"/>
      <c r="D73" s="647"/>
      <c r="E73" s="647"/>
      <c r="F73" s="647"/>
      <c r="G73" s="647"/>
      <c r="H73" s="647"/>
      <c r="I73" s="647"/>
      <c r="J73" s="647"/>
      <c r="K73" s="647"/>
    </row>
    <row r="74" spans="1:11" ht="17.25" customHeight="1">
      <c r="B74" s="647"/>
      <c r="C74" s="647"/>
      <c r="D74" s="647"/>
      <c r="E74" s="647"/>
      <c r="F74" s="647"/>
      <c r="G74" s="647"/>
      <c r="H74" s="647"/>
      <c r="I74" s="647"/>
      <c r="J74" s="647"/>
      <c r="K74" s="647"/>
    </row>
    <row r="75" spans="1:11" ht="17.25" customHeight="1">
      <c r="B75" s="647"/>
      <c r="C75" s="647"/>
      <c r="D75" s="647"/>
      <c r="E75" s="647"/>
      <c r="F75" s="647"/>
      <c r="G75" s="647"/>
      <c r="H75" s="647"/>
      <c r="I75" s="647"/>
      <c r="J75" s="647"/>
      <c r="K75" s="647"/>
    </row>
    <row r="76" spans="1:11" ht="17.25" customHeight="1">
      <c r="B76" s="647"/>
      <c r="C76" s="647"/>
      <c r="D76" s="647"/>
      <c r="E76" s="647"/>
      <c r="F76" s="647"/>
      <c r="G76" s="647"/>
      <c r="H76" s="647"/>
      <c r="I76" s="647"/>
      <c r="J76" s="647"/>
      <c r="K76" s="647"/>
    </row>
    <row r="77" spans="1:11" ht="17.25" customHeight="1" thickBot="1">
      <c r="B77" s="647"/>
      <c r="C77" s="647"/>
      <c r="D77" s="647"/>
      <c r="E77" s="647"/>
      <c r="F77" s="647"/>
      <c r="G77" s="647"/>
      <c r="H77" s="647"/>
      <c r="I77" s="647"/>
      <c r="J77" s="647"/>
      <c r="K77" s="647"/>
    </row>
    <row r="78" spans="1:11" ht="17.25" customHeight="1">
      <c r="B78" s="139"/>
      <c r="C78" s="139"/>
      <c r="D78" s="654" t="s">
        <v>150</v>
      </c>
      <c r="E78" s="655"/>
      <c r="F78" s="655"/>
      <c r="G78" s="655"/>
      <c r="H78" s="655"/>
      <c r="I78" s="656"/>
      <c r="J78" s="139"/>
    </row>
    <row r="79" spans="1:11" ht="17.25" customHeight="1">
      <c r="B79" s="139"/>
      <c r="C79" s="139"/>
      <c r="D79" s="657"/>
      <c r="E79" s="658"/>
      <c r="F79" s="658"/>
      <c r="G79" s="658"/>
      <c r="H79" s="658"/>
      <c r="I79" s="659"/>
      <c r="J79" s="139"/>
    </row>
    <row r="80" spans="1:11" ht="17.25" customHeight="1">
      <c r="B80" s="139"/>
      <c r="C80" s="139"/>
      <c r="D80" s="657"/>
      <c r="E80" s="658"/>
      <c r="F80" s="658"/>
      <c r="G80" s="658"/>
      <c r="H80" s="658"/>
      <c r="I80" s="659"/>
      <c r="J80" s="139"/>
    </row>
    <row r="81" spans="1:11" ht="17.25" customHeight="1">
      <c r="B81" s="139"/>
      <c r="C81" s="139"/>
      <c r="D81" s="657"/>
      <c r="E81" s="658"/>
      <c r="F81" s="658"/>
      <c r="G81" s="658"/>
      <c r="H81" s="658"/>
      <c r="I81" s="659"/>
      <c r="J81" s="139"/>
    </row>
    <row r="82" spans="1:11" ht="17.25" customHeight="1">
      <c r="B82" s="139"/>
      <c r="C82" s="139"/>
      <c r="D82" s="657"/>
      <c r="E82" s="658"/>
      <c r="F82" s="658"/>
      <c r="G82" s="658"/>
      <c r="H82" s="658"/>
      <c r="I82" s="659"/>
      <c r="J82" s="139"/>
    </row>
    <row r="83" spans="1:11" ht="17.25" customHeight="1">
      <c r="B83" s="139"/>
      <c r="C83" s="139"/>
      <c r="D83" s="657"/>
      <c r="E83" s="658"/>
      <c r="F83" s="658"/>
      <c r="G83" s="658"/>
      <c r="H83" s="658"/>
      <c r="I83" s="659"/>
      <c r="J83" s="139"/>
    </row>
    <row r="84" spans="1:11" ht="17.25" customHeight="1" thickBot="1">
      <c r="B84" s="139"/>
      <c r="C84" s="139"/>
      <c r="D84" s="660"/>
      <c r="E84" s="661"/>
      <c r="F84" s="661"/>
      <c r="G84" s="661"/>
      <c r="H84" s="661"/>
      <c r="I84" s="662"/>
      <c r="J84" s="139"/>
    </row>
    <row r="85" spans="1:11" ht="17.25" customHeight="1">
      <c r="B85" s="42"/>
      <c r="C85" s="42"/>
      <c r="D85" s="42"/>
      <c r="E85" s="42"/>
      <c r="F85" s="42"/>
      <c r="G85" s="42"/>
      <c r="H85" s="42"/>
      <c r="I85" s="42"/>
      <c r="J85" s="42"/>
    </row>
    <row r="86" spans="1:11" ht="17.25" customHeight="1">
      <c r="A86" s="41" t="s">
        <v>148</v>
      </c>
      <c r="B86" s="663" t="s">
        <v>681</v>
      </c>
      <c r="C86" s="663"/>
      <c r="D86" s="663"/>
      <c r="E86" s="663"/>
      <c r="F86" s="663"/>
      <c r="G86" s="663"/>
      <c r="H86" s="663"/>
      <c r="I86" s="663"/>
      <c r="J86" s="663"/>
      <c r="K86" s="663"/>
    </row>
    <row r="87" spans="1:11" ht="17.25" customHeight="1">
      <c r="B87" s="663"/>
      <c r="C87" s="663"/>
      <c r="D87" s="663"/>
      <c r="E87" s="663"/>
      <c r="F87" s="663"/>
      <c r="G87" s="663"/>
      <c r="H87" s="663"/>
      <c r="I87" s="663"/>
      <c r="J87" s="663"/>
      <c r="K87" s="663"/>
    </row>
    <row r="88" spans="1:11" ht="17.25" customHeight="1">
      <c r="A88" s="41" t="s">
        <v>149</v>
      </c>
      <c r="B88" s="3" t="s">
        <v>682</v>
      </c>
    </row>
    <row r="90" spans="1:11" ht="17.25" customHeight="1">
      <c r="A90" s="43" t="s">
        <v>151</v>
      </c>
      <c r="B90" s="647" t="s">
        <v>683</v>
      </c>
      <c r="C90" s="647"/>
      <c r="D90" s="647"/>
      <c r="E90" s="647"/>
      <c r="F90" s="647"/>
      <c r="G90" s="647"/>
      <c r="H90" s="647"/>
      <c r="I90" s="647"/>
      <c r="J90" s="647"/>
      <c r="K90" s="647"/>
    </row>
    <row r="91" spans="1:11" ht="17.25" customHeight="1">
      <c r="A91" s="43"/>
      <c r="B91" s="647"/>
      <c r="C91" s="647"/>
      <c r="D91" s="647"/>
      <c r="E91" s="647"/>
      <c r="F91" s="647"/>
      <c r="G91" s="647"/>
      <c r="H91" s="647"/>
      <c r="I91" s="647"/>
      <c r="J91" s="647"/>
      <c r="K91" s="647"/>
    </row>
    <row r="92" spans="1:11" ht="17.25" customHeight="1">
      <c r="A92" s="43"/>
      <c r="B92" s="647"/>
      <c r="C92" s="647"/>
      <c r="D92" s="647"/>
      <c r="E92" s="647"/>
      <c r="F92" s="647"/>
      <c r="G92" s="647"/>
      <c r="H92" s="647"/>
      <c r="I92" s="647"/>
      <c r="J92" s="647"/>
      <c r="K92" s="647"/>
    </row>
    <row r="93" spans="1:11" ht="17.25" customHeight="1">
      <c r="B93" s="647"/>
      <c r="C93" s="647"/>
      <c r="D93" s="647"/>
      <c r="E93" s="647"/>
      <c r="F93" s="647"/>
      <c r="G93" s="647"/>
      <c r="H93" s="647"/>
      <c r="I93" s="647"/>
      <c r="J93" s="647"/>
      <c r="K93" s="647"/>
    </row>
  </sheetData>
  <mergeCells count="47">
    <mergeCell ref="J21:K21"/>
    <mergeCell ref="B24:K26"/>
    <mergeCell ref="A15:C18"/>
    <mergeCell ref="F11:K12"/>
    <mergeCell ref="B90:K93"/>
    <mergeCell ref="H59:K59"/>
    <mergeCell ref="D66:K66"/>
    <mergeCell ref="D67:K67"/>
    <mergeCell ref="D78:I84"/>
    <mergeCell ref="B72:K77"/>
    <mergeCell ref="B86:K87"/>
    <mergeCell ref="F15:K15"/>
    <mergeCell ref="F16:K16"/>
    <mergeCell ref="G17:H17"/>
    <mergeCell ref="J17:K17"/>
    <mergeCell ref="B55:K57"/>
    <mergeCell ref="D13:E13"/>
    <mergeCell ref="D14:E14"/>
    <mergeCell ref="G18:K18"/>
    <mergeCell ref="D15:E15"/>
    <mergeCell ref="D16:E16"/>
    <mergeCell ref="D17:E18"/>
    <mergeCell ref="D60:F60"/>
    <mergeCell ref="H60:J60"/>
    <mergeCell ref="D62:K62"/>
    <mergeCell ref="D63:K63"/>
    <mergeCell ref="B33:K36"/>
    <mergeCell ref="B41:K44"/>
    <mergeCell ref="B46:K49"/>
    <mergeCell ref="G50:H50"/>
    <mergeCell ref="E51:G51"/>
    <mergeCell ref="E21:H21"/>
    <mergeCell ref="E22:H22"/>
    <mergeCell ref="C28:K29"/>
    <mergeCell ref="C30:K31"/>
    <mergeCell ref="A1:K1"/>
    <mergeCell ref="F8:K8"/>
    <mergeCell ref="F9:K9"/>
    <mergeCell ref="F10:K10"/>
    <mergeCell ref="D8:E8"/>
    <mergeCell ref="D9:E9"/>
    <mergeCell ref="D10:E12"/>
    <mergeCell ref="A6:K6"/>
    <mergeCell ref="A8:C14"/>
    <mergeCell ref="F13:K13"/>
    <mergeCell ref="F14:K14"/>
    <mergeCell ref="J3:K3"/>
  </mergeCells>
  <phoneticPr fontId="1"/>
  <dataValidations count="1">
    <dataValidation type="list" allowBlank="1" showInputMessage="1" showErrorMessage="1" errorTitle="入力エラー" error="プルダウンより選択してください。" sqref="B38 D38 B65 D65 B69">
      <formula1>"□,☑"</formula1>
    </dataValidation>
  </dataValidations>
  <printOptions horizontalCentered="1"/>
  <pageMargins left="0.51181102362204722" right="0.51181102362204722" top="0.74803149606299213" bottom="0.55118110236220474" header="0.31496062992125984" footer="0.31496062992125984"/>
  <pageSetup paperSize="9" scale="94" orientation="portrait" blackAndWhite="1" r:id="rId1"/>
  <rowBreaks count="1" manualBreakCount="1">
    <brk id="51"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60"/>
  <sheetViews>
    <sheetView showGridLines="0" view="pageBreakPreview" zoomScaleNormal="100" zoomScaleSheetLayoutView="100" workbookViewId="0"/>
  </sheetViews>
  <sheetFormatPr defaultRowHeight="17.25" customHeight="1"/>
  <cols>
    <col min="1" max="5" width="9" style="3"/>
    <col min="6" max="7" width="10.875" style="3" customWidth="1"/>
    <col min="8" max="11" width="9" style="3"/>
    <col min="12" max="13" width="10.875" style="3" customWidth="1"/>
    <col min="14" max="16384" width="9" style="3"/>
  </cols>
  <sheetData>
    <row r="1" spans="1:13" s="518" customFormat="1" ht="17.25" customHeight="1">
      <c r="A1" s="518" t="s">
        <v>935</v>
      </c>
    </row>
    <row r="2" spans="1:13" ht="17.25" customHeight="1">
      <c r="A2" s="615" t="s">
        <v>889</v>
      </c>
      <c r="B2" s="615"/>
      <c r="C2" s="615"/>
      <c r="D2" s="615"/>
      <c r="E2" s="615"/>
      <c r="F2" s="615"/>
      <c r="G2" s="615"/>
      <c r="H2" s="615"/>
      <c r="I2" s="615"/>
      <c r="J2" s="615"/>
      <c r="K2" s="615"/>
      <c r="L2" s="615"/>
      <c r="M2" s="615"/>
    </row>
    <row r="4" spans="1:13" ht="17.25" customHeight="1">
      <c r="A4" s="622" t="s">
        <v>158</v>
      </c>
      <c r="B4" s="622"/>
      <c r="C4" s="622"/>
      <c r="D4" s="622"/>
      <c r="E4" s="622"/>
      <c r="F4" s="622"/>
      <c r="G4" s="622"/>
      <c r="H4" s="622"/>
      <c r="I4" s="622"/>
      <c r="J4" s="622"/>
      <c r="K4" s="622"/>
      <c r="L4" s="622"/>
      <c r="M4" s="622"/>
    </row>
    <row r="5" spans="1:13" ht="17.25" customHeight="1" thickBot="1"/>
    <row r="6" spans="1:13" ht="17.25" customHeight="1">
      <c r="A6" s="674" t="s">
        <v>159</v>
      </c>
      <c r="B6" s="677" t="s">
        <v>160</v>
      </c>
      <c r="C6" s="677"/>
      <c r="D6" s="677"/>
      <c r="E6" s="677"/>
      <c r="F6" s="74" t="s">
        <v>162</v>
      </c>
      <c r="G6" s="75" t="s">
        <v>165</v>
      </c>
      <c r="H6" s="677" t="s">
        <v>166</v>
      </c>
      <c r="I6" s="677"/>
      <c r="J6" s="677"/>
      <c r="K6" s="677"/>
      <c r="L6" s="74" t="s">
        <v>162</v>
      </c>
      <c r="M6" s="76" t="s">
        <v>165</v>
      </c>
    </row>
    <row r="7" spans="1:13" ht="17.25" customHeight="1">
      <c r="A7" s="675"/>
      <c r="B7" s="678" t="s">
        <v>161</v>
      </c>
      <c r="C7" s="678"/>
      <c r="D7" s="678"/>
      <c r="E7" s="678"/>
      <c r="F7" s="71" t="s">
        <v>163</v>
      </c>
      <c r="G7" s="27" t="s">
        <v>163</v>
      </c>
      <c r="H7" s="678" t="s">
        <v>161</v>
      </c>
      <c r="I7" s="678"/>
      <c r="J7" s="678"/>
      <c r="K7" s="678"/>
      <c r="L7" s="71" t="s">
        <v>163</v>
      </c>
      <c r="M7" s="69" t="s">
        <v>163</v>
      </c>
    </row>
    <row r="8" spans="1:13" ht="17.25" customHeight="1" thickBot="1">
      <c r="A8" s="676"/>
      <c r="B8" s="679"/>
      <c r="C8" s="679"/>
      <c r="D8" s="679"/>
      <c r="E8" s="679"/>
      <c r="F8" s="72" t="s">
        <v>164</v>
      </c>
      <c r="G8" s="73" t="s">
        <v>164</v>
      </c>
      <c r="H8" s="679"/>
      <c r="I8" s="679"/>
      <c r="J8" s="679"/>
      <c r="K8" s="679"/>
      <c r="L8" s="72" t="s">
        <v>164</v>
      </c>
      <c r="M8" s="70" t="s">
        <v>164</v>
      </c>
    </row>
    <row r="9" spans="1:13" ht="17.25" customHeight="1">
      <c r="A9" s="92">
        <f>ご使用方法・データ入力!D35</f>
        <v>44046</v>
      </c>
      <c r="B9" s="668" t="s">
        <v>167</v>
      </c>
      <c r="C9" s="668"/>
      <c r="D9" s="668"/>
      <c r="E9" s="668"/>
      <c r="F9" s="77" t="s">
        <v>882</v>
      </c>
      <c r="G9" s="78" t="s">
        <v>884</v>
      </c>
      <c r="H9" s="668" t="s">
        <v>180</v>
      </c>
      <c r="I9" s="668"/>
      <c r="J9" s="668"/>
      <c r="K9" s="668"/>
      <c r="L9" s="77" t="s">
        <v>882</v>
      </c>
      <c r="M9" s="87" t="s">
        <v>884</v>
      </c>
    </row>
    <row r="10" spans="1:13" ht="17.25" customHeight="1">
      <c r="A10" s="93">
        <f>A9</f>
        <v>44046</v>
      </c>
      <c r="B10" s="668"/>
      <c r="C10" s="668"/>
      <c r="D10" s="668"/>
      <c r="E10" s="668"/>
      <c r="F10" s="79">
        <v>3</v>
      </c>
      <c r="G10" s="80">
        <v>3</v>
      </c>
      <c r="H10" s="668"/>
      <c r="I10" s="668"/>
      <c r="J10" s="668"/>
      <c r="K10" s="668"/>
      <c r="L10" s="79">
        <v>3</v>
      </c>
      <c r="M10" s="88">
        <v>3</v>
      </c>
    </row>
    <row r="11" spans="1:13" ht="17.25" customHeight="1">
      <c r="A11" s="94"/>
      <c r="B11" s="668"/>
      <c r="C11" s="668"/>
      <c r="D11" s="668"/>
      <c r="E11" s="668"/>
      <c r="F11" s="77"/>
      <c r="G11" s="78"/>
      <c r="H11" s="668"/>
      <c r="I11" s="668"/>
      <c r="J11" s="668"/>
      <c r="K11" s="668"/>
      <c r="L11" s="77"/>
      <c r="M11" s="87"/>
    </row>
    <row r="12" spans="1:13" ht="17.25" customHeight="1">
      <c r="A12" s="95"/>
      <c r="B12" s="669"/>
      <c r="C12" s="669"/>
      <c r="D12" s="669"/>
      <c r="E12" s="669"/>
      <c r="F12" s="81"/>
      <c r="G12" s="82"/>
      <c r="H12" s="669"/>
      <c r="I12" s="669"/>
      <c r="J12" s="669"/>
      <c r="K12" s="669"/>
      <c r="L12" s="81"/>
      <c r="M12" s="89"/>
    </row>
    <row r="13" spans="1:13" ht="17.25" customHeight="1">
      <c r="A13" s="96">
        <f>A9+1</f>
        <v>44047</v>
      </c>
      <c r="B13" s="670"/>
      <c r="C13" s="670"/>
      <c r="D13" s="670"/>
      <c r="E13" s="670"/>
      <c r="F13" s="77" t="s">
        <v>883</v>
      </c>
      <c r="G13" s="78" t="s">
        <v>885</v>
      </c>
      <c r="H13" s="670"/>
      <c r="I13" s="670"/>
      <c r="J13" s="670"/>
      <c r="K13" s="670"/>
      <c r="L13" s="77" t="s">
        <v>883</v>
      </c>
      <c r="M13" s="87" t="s">
        <v>885</v>
      </c>
    </row>
    <row r="14" spans="1:13" ht="17.25" customHeight="1">
      <c r="A14" s="93">
        <f>A13</f>
        <v>44047</v>
      </c>
      <c r="B14" s="668"/>
      <c r="C14" s="668"/>
      <c r="D14" s="668"/>
      <c r="E14" s="668"/>
      <c r="F14" s="79">
        <v>3</v>
      </c>
      <c r="G14" s="80">
        <v>3</v>
      </c>
      <c r="H14" s="668"/>
      <c r="I14" s="668"/>
      <c r="J14" s="668"/>
      <c r="K14" s="668"/>
      <c r="L14" s="79">
        <v>3</v>
      </c>
      <c r="M14" s="88">
        <v>3</v>
      </c>
    </row>
    <row r="15" spans="1:13" ht="17.25" customHeight="1">
      <c r="A15" s="94"/>
      <c r="B15" s="668"/>
      <c r="C15" s="668"/>
      <c r="D15" s="668"/>
      <c r="E15" s="668"/>
      <c r="F15" s="77"/>
      <c r="G15" s="78"/>
      <c r="H15" s="668"/>
      <c r="I15" s="668"/>
      <c r="J15" s="668"/>
      <c r="K15" s="668"/>
      <c r="L15" s="77"/>
      <c r="M15" s="87"/>
    </row>
    <row r="16" spans="1:13" ht="17.25" customHeight="1">
      <c r="A16" s="95"/>
      <c r="B16" s="669"/>
      <c r="C16" s="669"/>
      <c r="D16" s="669"/>
      <c r="E16" s="669"/>
      <c r="F16" s="83"/>
      <c r="G16" s="84"/>
      <c r="H16" s="669"/>
      <c r="I16" s="669"/>
      <c r="J16" s="669"/>
      <c r="K16" s="669"/>
      <c r="L16" s="83"/>
      <c r="M16" s="90"/>
    </row>
    <row r="17" spans="1:13" ht="17.25" customHeight="1">
      <c r="A17" s="96">
        <f>A13+1</f>
        <v>44048</v>
      </c>
      <c r="B17" s="670"/>
      <c r="C17" s="670"/>
      <c r="D17" s="670"/>
      <c r="E17" s="670"/>
      <c r="F17" s="77" t="s">
        <v>883</v>
      </c>
      <c r="G17" s="78" t="s">
        <v>885</v>
      </c>
      <c r="H17" s="670"/>
      <c r="I17" s="670"/>
      <c r="J17" s="670"/>
      <c r="K17" s="670"/>
      <c r="L17" s="77" t="s">
        <v>883</v>
      </c>
      <c r="M17" s="87" t="s">
        <v>885</v>
      </c>
    </row>
    <row r="18" spans="1:13" ht="17.25" customHeight="1">
      <c r="A18" s="93">
        <f>A17</f>
        <v>44048</v>
      </c>
      <c r="B18" s="668"/>
      <c r="C18" s="668"/>
      <c r="D18" s="668"/>
      <c r="E18" s="668"/>
      <c r="F18" s="79">
        <v>3</v>
      </c>
      <c r="G18" s="80">
        <v>3</v>
      </c>
      <c r="H18" s="668"/>
      <c r="I18" s="668"/>
      <c r="J18" s="668"/>
      <c r="K18" s="668"/>
      <c r="L18" s="79">
        <v>3</v>
      </c>
      <c r="M18" s="88">
        <v>3</v>
      </c>
    </row>
    <row r="19" spans="1:13" ht="17.25" customHeight="1">
      <c r="A19" s="94"/>
      <c r="B19" s="668"/>
      <c r="C19" s="668"/>
      <c r="D19" s="668"/>
      <c r="E19" s="668"/>
      <c r="F19" s="77"/>
      <c r="G19" s="78"/>
      <c r="H19" s="668"/>
      <c r="I19" s="668"/>
      <c r="J19" s="668"/>
      <c r="K19" s="668"/>
      <c r="L19" s="77"/>
      <c r="M19" s="87"/>
    </row>
    <row r="20" spans="1:13" ht="17.25" customHeight="1">
      <c r="A20" s="95"/>
      <c r="B20" s="669"/>
      <c r="C20" s="669"/>
      <c r="D20" s="669"/>
      <c r="E20" s="669"/>
      <c r="F20" s="83"/>
      <c r="G20" s="84"/>
      <c r="H20" s="669"/>
      <c r="I20" s="669"/>
      <c r="J20" s="669"/>
      <c r="K20" s="669"/>
      <c r="L20" s="83"/>
      <c r="M20" s="90"/>
    </row>
    <row r="21" spans="1:13" ht="17.25" customHeight="1">
      <c r="A21" s="96">
        <f>A17+1</f>
        <v>44049</v>
      </c>
      <c r="B21" s="670"/>
      <c r="C21" s="670"/>
      <c r="D21" s="670"/>
      <c r="E21" s="670"/>
      <c r="F21" s="77" t="s">
        <v>883</v>
      </c>
      <c r="G21" s="78" t="s">
        <v>885</v>
      </c>
      <c r="H21" s="670"/>
      <c r="I21" s="670"/>
      <c r="J21" s="670"/>
      <c r="K21" s="670"/>
      <c r="L21" s="77" t="s">
        <v>883</v>
      </c>
      <c r="M21" s="87" t="s">
        <v>885</v>
      </c>
    </row>
    <row r="22" spans="1:13" ht="17.25" customHeight="1">
      <c r="A22" s="93">
        <f>A21</f>
        <v>44049</v>
      </c>
      <c r="B22" s="668"/>
      <c r="C22" s="668"/>
      <c r="D22" s="668"/>
      <c r="E22" s="668"/>
      <c r="F22" s="79">
        <v>3</v>
      </c>
      <c r="G22" s="80">
        <v>3</v>
      </c>
      <c r="H22" s="668"/>
      <c r="I22" s="668"/>
      <c r="J22" s="668"/>
      <c r="K22" s="668"/>
      <c r="L22" s="79">
        <v>3</v>
      </c>
      <c r="M22" s="88">
        <v>3</v>
      </c>
    </row>
    <row r="23" spans="1:13" ht="17.25" customHeight="1">
      <c r="A23" s="94"/>
      <c r="B23" s="668"/>
      <c r="C23" s="668"/>
      <c r="D23" s="668"/>
      <c r="E23" s="668"/>
      <c r="F23" s="77"/>
      <c r="G23" s="78"/>
      <c r="H23" s="668"/>
      <c r="I23" s="668"/>
      <c r="J23" s="668"/>
      <c r="K23" s="668"/>
      <c r="L23" s="77"/>
      <c r="M23" s="87"/>
    </row>
    <row r="24" spans="1:13" ht="17.25" customHeight="1">
      <c r="A24" s="95"/>
      <c r="B24" s="669"/>
      <c r="C24" s="669"/>
      <c r="D24" s="669"/>
      <c r="E24" s="669"/>
      <c r="F24" s="83"/>
      <c r="G24" s="84"/>
      <c r="H24" s="669"/>
      <c r="I24" s="669"/>
      <c r="J24" s="669"/>
      <c r="K24" s="669"/>
      <c r="L24" s="83"/>
      <c r="M24" s="90"/>
    </row>
    <row r="25" spans="1:13" ht="17.25" customHeight="1">
      <c r="A25" s="96">
        <f>A21+1</f>
        <v>44050</v>
      </c>
      <c r="B25" s="670"/>
      <c r="C25" s="670"/>
      <c r="D25" s="670"/>
      <c r="E25" s="670"/>
      <c r="F25" s="77" t="s">
        <v>883</v>
      </c>
      <c r="G25" s="78" t="s">
        <v>885</v>
      </c>
      <c r="H25" s="670"/>
      <c r="I25" s="670"/>
      <c r="J25" s="670"/>
      <c r="K25" s="670"/>
      <c r="L25" s="77" t="s">
        <v>883</v>
      </c>
      <c r="M25" s="87" t="s">
        <v>885</v>
      </c>
    </row>
    <row r="26" spans="1:13" ht="17.25" customHeight="1">
      <c r="A26" s="93">
        <f>A25</f>
        <v>44050</v>
      </c>
      <c r="B26" s="668"/>
      <c r="C26" s="668"/>
      <c r="D26" s="668"/>
      <c r="E26" s="668"/>
      <c r="F26" s="79">
        <v>3</v>
      </c>
      <c r="G26" s="80">
        <v>3</v>
      </c>
      <c r="H26" s="668"/>
      <c r="I26" s="668"/>
      <c r="J26" s="668"/>
      <c r="K26" s="668"/>
      <c r="L26" s="79">
        <v>3</v>
      </c>
      <c r="M26" s="88">
        <v>3</v>
      </c>
    </row>
    <row r="27" spans="1:13" ht="17.25" customHeight="1">
      <c r="A27" s="94"/>
      <c r="B27" s="668"/>
      <c r="C27" s="668"/>
      <c r="D27" s="668"/>
      <c r="E27" s="668"/>
      <c r="F27" s="77"/>
      <c r="G27" s="78"/>
      <c r="H27" s="668"/>
      <c r="I27" s="668"/>
      <c r="J27" s="668"/>
      <c r="K27" s="668"/>
      <c r="L27" s="77"/>
      <c r="M27" s="87"/>
    </row>
    <row r="28" spans="1:13" ht="17.25" customHeight="1">
      <c r="A28" s="95"/>
      <c r="B28" s="669"/>
      <c r="C28" s="669"/>
      <c r="D28" s="669"/>
      <c r="E28" s="669"/>
      <c r="F28" s="83"/>
      <c r="G28" s="84"/>
      <c r="H28" s="669"/>
      <c r="I28" s="669"/>
      <c r="J28" s="669"/>
      <c r="K28" s="669"/>
      <c r="L28" s="83"/>
      <c r="M28" s="90"/>
    </row>
    <row r="29" spans="1:13" ht="17.25" customHeight="1">
      <c r="A29" s="96">
        <f>A25+1</f>
        <v>44051</v>
      </c>
      <c r="B29" s="670"/>
      <c r="C29" s="670"/>
      <c r="D29" s="670"/>
      <c r="E29" s="670"/>
      <c r="F29" s="77"/>
      <c r="G29" s="78"/>
      <c r="H29" s="670"/>
      <c r="I29" s="670"/>
      <c r="J29" s="670"/>
      <c r="K29" s="670"/>
      <c r="L29" s="77"/>
      <c r="M29" s="87"/>
    </row>
    <row r="30" spans="1:13" ht="17.25" customHeight="1">
      <c r="A30" s="93">
        <f>A29</f>
        <v>44051</v>
      </c>
      <c r="B30" s="668"/>
      <c r="C30" s="668"/>
      <c r="D30" s="668"/>
      <c r="E30" s="668"/>
      <c r="F30" s="79"/>
      <c r="G30" s="80"/>
      <c r="H30" s="668"/>
      <c r="I30" s="668"/>
      <c r="J30" s="668"/>
      <c r="K30" s="668"/>
      <c r="L30" s="79"/>
      <c r="M30" s="88"/>
    </row>
    <row r="31" spans="1:13" ht="17.25" customHeight="1">
      <c r="A31" s="94"/>
      <c r="B31" s="668"/>
      <c r="C31" s="668"/>
      <c r="D31" s="668"/>
      <c r="E31" s="668"/>
      <c r="F31" s="77"/>
      <c r="G31" s="78"/>
      <c r="H31" s="668"/>
      <c r="I31" s="668"/>
      <c r="J31" s="668"/>
      <c r="K31" s="668"/>
      <c r="L31" s="77"/>
      <c r="M31" s="87"/>
    </row>
    <row r="32" spans="1:13" ht="17.25" customHeight="1">
      <c r="A32" s="95"/>
      <c r="B32" s="669"/>
      <c r="C32" s="669"/>
      <c r="D32" s="669"/>
      <c r="E32" s="669"/>
      <c r="F32" s="83"/>
      <c r="G32" s="84"/>
      <c r="H32" s="669"/>
      <c r="I32" s="669"/>
      <c r="J32" s="669"/>
      <c r="K32" s="669"/>
      <c r="L32" s="83"/>
      <c r="M32" s="90"/>
    </row>
    <row r="33" spans="1:13" ht="17.25" customHeight="1">
      <c r="A33" s="96">
        <f>A29+1</f>
        <v>44052</v>
      </c>
      <c r="B33" s="670"/>
      <c r="C33" s="670"/>
      <c r="D33" s="670"/>
      <c r="E33" s="670"/>
      <c r="F33" s="77"/>
      <c r="G33" s="78"/>
      <c r="H33" s="670"/>
      <c r="I33" s="670"/>
      <c r="J33" s="670"/>
      <c r="K33" s="670"/>
      <c r="L33" s="77"/>
      <c r="M33" s="87"/>
    </row>
    <row r="34" spans="1:13" ht="17.25" customHeight="1">
      <c r="A34" s="93">
        <f>A33</f>
        <v>44052</v>
      </c>
      <c r="B34" s="668"/>
      <c r="C34" s="668"/>
      <c r="D34" s="668"/>
      <c r="E34" s="668"/>
      <c r="F34" s="79"/>
      <c r="G34" s="80"/>
      <c r="H34" s="668"/>
      <c r="I34" s="668"/>
      <c r="J34" s="668"/>
      <c r="K34" s="668"/>
      <c r="L34" s="79"/>
      <c r="M34" s="88"/>
    </row>
    <row r="35" spans="1:13" ht="17.25" customHeight="1">
      <c r="A35" s="94"/>
      <c r="B35" s="668"/>
      <c r="C35" s="668"/>
      <c r="D35" s="668"/>
      <c r="E35" s="668"/>
      <c r="F35" s="77"/>
      <c r="G35" s="78"/>
      <c r="H35" s="668"/>
      <c r="I35" s="668"/>
      <c r="J35" s="668"/>
      <c r="K35" s="668"/>
      <c r="L35" s="77"/>
      <c r="M35" s="87"/>
    </row>
    <row r="36" spans="1:13" ht="17.25" customHeight="1">
      <c r="A36" s="95"/>
      <c r="B36" s="669"/>
      <c r="C36" s="669"/>
      <c r="D36" s="669"/>
      <c r="E36" s="669"/>
      <c r="F36" s="83"/>
      <c r="G36" s="84"/>
      <c r="H36" s="669"/>
      <c r="I36" s="669"/>
      <c r="J36" s="669"/>
      <c r="K36" s="669"/>
      <c r="L36" s="83"/>
      <c r="M36" s="90"/>
    </row>
    <row r="37" spans="1:13" ht="17.25" customHeight="1">
      <c r="A37" s="96">
        <f>A33+1</f>
        <v>44053</v>
      </c>
      <c r="B37" s="670"/>
      <c r="C37" s="670"/>
      <c r="D37" s="670"/>
      <c r="E37" s="670"/>
      <c r="F37" s="77" t="s">
        <v>883</v>
      </c>
      <c r="G37" s="78" t="s">
        <v>885</v>
      </c>
      <c r="H37" s="670"/>
      <c r="I37" s="670"/>
      <c r="J37" s="670"/>
      <c r="K37" s="670"/>
      <c r="L37" s="77" t="s">
        <v>883</v>
      </c>
      <c r="M37" s="87" t="s">
        <v>885</v>
      </c>
    </row>
    <row r="38" spans="1:13" ht="17.25" customHeight="1">
      <c r="A38" s="93">
        <f>A37</f>
        <v>44053</v>
      </c>
      <c r="B38" s="668"/>
      <c r="C38" s="668"/>
      <c r="D38" s="668"/>
      <c r="E38" s="668"/>
      <c r="F38" s="79">
        <v>3</v>
      </c>
      <c r="G38" s="80">
        <v>3</v>
      </c>
      <c r="H38" s="668"/>
      <c r="I38" s="668"/>
      <c r="J38" s="668"/>
      <c r="K38" s="668"/>
      <c r="L38" s="79">
        <v>3</v>
      </c>
      <c r="M38" s="88">
        <v>3</v>
      </c>
    </row>
    <row r="39" spans="1:13" ht="17.25" customHeight="1">
      <c r="A39" s="94"/>
      <c r="B39" s="668"/>
      <c r="C39" s="668"/>
      <c r="D39" s="668"/>
      <c r="E39" s="668"/>
      <c r="F39" s="77"/>
      <c r="G39" s="78"/>
      <c r="H39" s="668"/>
      <c r="I39" s="668"/>
      <c r="J39" s="668"/>
      <c r="K39" s="668"/>
      <c r="L39" s="77"/>
      <c r="M39" s="87"/>
    </row>
    <row r="40" spans="1:13" ht="17.25" customHeight="1">
      <c r="A40" s="95"/>
      <c r="B40" s="669"/>
      <c r="C40" s="669"/>
      <c r="D40" s="669"/>
      <c r="E40" s="669"/>
      <c r="F40" s="83"/>
      <c r="G40" s="84"/>
      <c r="H40" s="669"/>
      <c r="I40" s="669"/>
      <c r="J40" s="669"/>
      <c r="K40" s="669"/>
      <c r="L40" s="83"/>
      <c r="M40" s="90"/>
    </row>
    <row r="41" spans="1:13" ht="17.25" customHeight="1">
      <c r="A41" s="96">
        <f>A37+1</f>
        <v>44054</v>
      </c>
      <c r="B41" s="670"/>
      <c r="C41" s="670"/>
      <c r="D41" s="670"/>
      <c r="E41" s="670"/>
      <c r="F41" s="77" t="s">
        <v>883</v>
      </c>
      <c r="G41" s="78" t="s">
        <v>885</v>
      </c>
      <c r="H41" s="670"/>
      <c r="I41" s="670"/>
      <c r="J41" s="670"/>
      <c r="K41" s="670"/>
      <c r="L41" s="77" t="s">
        <v>883</v>
      </c>
      <c r="M41" s="87" t="s">
        <v>885</v>
      </c>
    </row>
    <row r="42" spans="1:13" ht="17.25" customHeight="1">
      <c r="A42" s="93">
        <f>A41</f>
        <v>44054</v>
      </c>
      <c r="B42" s="668"/>
      <c r="C42" s="668"/>
      <c r="D42" s="668"/>
      <c r="E42" s="668"/>
      <c r="F42" s="79">
        <v>3</v>
      </c>
      <c r="G42" s="80">
        <v>3</v>
      </c>
      <c r="H42" s="668"/>
      <c r="I42" s="668"/>
      <c r="J42" s="668"/>
      <c r="K42" s="668"/>
      <c r="L42" s="79">
        <v>3</v>
      </c>
      <c r="M42" s="88">
        <v>3</v>
      </c>
    </row>
    <row r="43" spans="1:13" ht="17.25" customHeight="1">
      <c r="A43" s="94"/>
      <c r="B43" s="668"/>
      <c r="C43" s="668"/>
      <c r="D43" s="668"/>
      <c r="E43" s="668"/>
      <c r="F43" s="77"/>
      <c r="G43" s="78"/>
      <c r="H43" s="668"/>
      <c r="I43" s="668"/>
      <c r="J43" s="668"/>
      <c r="K43" s="668"/>
      <c r="L43" s="77"/>
      <c r="M43" s="87"/>
    </row>
    <row r="44" spans="1:13" ht="17.25" customHeight="1">
      <c r="A44" s="95"/>
      <c r="B44" s="669"/>
      <c r="C44" s="669"/>
      <c r="D44" s="669"/>
      <c r="E44" s="669"/>
      <c r="F44" s="83"/>
      <c r="G44" s="84"/>
      <c r="H44" s="669"/>
      <c r="I44" s="669"/>
      <c r="J44" s="669"/>
      <c r="K44" s="669"/>
      <c r="L44" s="83"/>
      <c r="M44" s="90"/>
    </row>
    <row r="45" spans="1:13" ht="17.25" customHeight="1">
      <c r="A45" s="96">
        <f>A41+1</f>
        <v>44055</v>
      </c>
      <c r="B45" s="670"/>
      <c r="C45" s="670"/>
      <c r="D45" s="670"/>
      <c r="E45" s="670"/>
      <c r="F45" s="77" t="s">
        <v>883</v>
      </c>
      <c r="G45" s="78" t="s">
        <v>885</v>
      </c>
      <c r="H45" s="670" t="s">
        <v>181</v>
      </c>
      <c r="I45" s="670"/>
      <c r="J45" s="670"/>
      <c r="K45" s="670"/>
      <c r="L45" s="77" t="s">
        <v>883</v>
      </c>
      <c r="M45" s="87" t="s">
        <v>885</v>
      </c>
    </row>
    <row r="46" spans="1:13" ht="17.25" customHeight="1">
      <c r="A46" s="93">
        <f>A45</f>
        <v>44055</v>
      </c>
      <c r="B46" s="668"/>
      <c r="C46" s="668"/>
      <c r="D46" s="668"/>
      <c r="E46" s="668"/>
      <c r="F46" s="79">
        <v>3</v>
      </c>
      <c r="G46" s="80">
        <v>3</v>
      </c>
      <c r="H46" s="668"/>
      <c r="I46" s="668"/>
      <c r="J46" s="668"/>
      <c r="K46" s="668"/>
      <c r="L46" s="79">
        <v>3</v>
      </c>
      <c r="M46" s="88">
        <v>3</v>
      </c>
    </row>
    <row r="47" spans="1:13" ht="17.25" customHeight="1">
      <c r="A47" s="94"/>
      <c r="B47" s="668"/>
      <c r="C47" s="668"/>
      <c r="D47" s="668"/>
      <c r="E47" s="668"/>
      <c r="F47" s="77"/>
      <c r="G47" s="78"/>
      <c r="H47" s="668"/>
      <c r="I47" s="668"/>
      <c r="J47" s="668"/>
      <c r="K47" s="668"/>
      <c r="L47" s="77"/>
      <c r="M47" s="87"/>
    </row>
    <row r="48" spans="1:13" ht="17.25" customHeight="1" thickBot="1">
      <c r="A48" s="97"/>
      <c r="B48" s="671"/>
      <c r="C48" s="671"/>
      <c r="D48" s="671"/>
      <c r="E48" s="671"/>
      <c r="F48" s="85"/>
      <c r="G48" s="86"/>
      <c r="H48" s="671"/>
      <c r="I48" s="671"/>
      <c r="J48" s="671"/>
      <c r="K48" s="671"/>
      <c r="L48" s="85"/>
      <c r="M48" s="91"/>
    </row>
    <row r="50" spans="1:11" ht="17.25" customHeight="1">
      <c r="A50" s="672" t="s">
        <v>168</v>
      </c>
      <c r="B50" s="672"/>
      <c r="C50" s="673"/>
      <c r="D50" s="673"/>
      <c r="E50" s="673"/>
      <c r="F50" s="673"/>
      <c r="G50" s="672" t="s">
        <v>169</v>
      </c>
      <c r="H50" s="672"/>
      <c r="I50" s="67" t="s">
        <v>170</v>
      </c>
      <c r="J50" s="259"/>
      <c r="K50" s="3" t="s">
        <v>175</v>
      </c>
    </row>
    <row r="51" spans="1:11" ht="17.25" customHeight="1">
      <c r="A51" s="672" t="s">
        <v>132</v>
      </c>
      <c r="B51" s="672"/>
      <c r="C51" s="629" t="str">
        <f>ご使用方法・データ入力!D39</f>
        <v>英語</v>
      </c>
      <c r="D51" s="629"/>
      <c r="E51" s="629"/>
      <c r="F51" s="629"/>
      <c r="I51" s="67" t="s">
        <v>171</v>
      </c>
      <c r="J51" s="260"/>
      <c r="K51" s="3" t="s">
        <v>175</v>
      </c>
    </row>
    <row r="52" spans="1:11" ht="17.25" customHeight="1">
      <c r="A52" s="672" t="s">
        <v>133</v>
      </c>
      <c r="B52" s="672"/>
      <c r="C52" s="629" t="str">
        <f>IF(ご使用方法・データ入力!D40="","通訳なし",ご使用方法・データ入力!D40)</f>
        <v>インドネシア語</v>
      </c>
      <c r="D52" s="629"/>
      <c r="E52" s="629"/>
      <c r="F52" s="629"/>
      <c r="I52" s="67" t="s">
        <v>172</v>
      </c>
      <c r="J52" s="260"/>
      <c r="K52" s="3" t="s">
        <v>175</v>
      </c>
    </row>
    <row r="53" spans="1:11" ht="17.25" customHeight="1">
      <c r="I53" s="67" t="s">
        <v>173</v>
      </c>
      <c r="J53" s="260"/>
      <c r="K53" s="3" t="s">
        <v>175</v>
      </c>
    </row>
    <row r="54" spans="1:11" ht="17.25" customHeight="1">
      <c r="I54" s="67" t="s">
        <v>174</v>
      </c>
      <c r="J54" s="261">
        <f>SUM(J50:J53)</f>
        <v>0</v>
      </c>
      <c r="K54" s="3" t="s">
        <v>175</v>
      </c>
    </row>
    <row r="56" spans="1:11" ht="17.25" customHeight="1">
      <c r="A56" s="3" t="s">
        <v>176</v>
      </c>
    </row>
    <row r="57" spans="1:11" ht="17.25" customHeight="1">
      <c r="A57" s="3" t="s">
        <v>684</v>
      </c>
    </row>
    <row r="58" spans="1:11" ht="17.25" customHeight="1">
      <c r="A58" s="3" t="s">
        <v>177</v>
      </c>
    </row>
    <row r="59" spans="1:11" ht="17.25" customHeight="1">
      <c r="A59" s="3" t="s">
        <v>179</v>
      </c>
    </row>
    <row r="60" spans="1:11" ht="17.25" customHeight="1">
      <c r="A60" s="3" t="s">
        <v>178</v>
      </c>
    </row>
  </sheetData>
  <mergeCells count="34">
    <mergeCell ref="A2:M2"/>
    <mergeCell ref="A4:M4"/>
    <mergeCell ref="A6:A8"/>
    <mergeCell ref="B6:E6"/>
    <mergeCell ref="B7:E8"/>
    <mergeCell ref="H6:K6"/>
    <mergeCell ref="H7:K8"/>
    <mergeCell ref="A51:B51"/>
    <mergeCell ref="A52:B52"/>
    <mergeCell ref="C50:F50"/>
    <mergeCell ref="C51:F51"/>
    <mergeCell ref="C52:F52"/>
    <mergeCell ref="A50:B50"/>
    <mergeCell ref="G50:H50"/>
    <mergeCell ref="H29:K32"/>
    <mergeCell ref="H33:K36"/>
    <mergeCell ref="H37:K40"/>
    <mergeCell ref="H41:K44"/>
    <mergeCell ref="H45:K48"/>
    <mergeCell ref="B29:E32"/>
    <mergeCell ref="B33:E36"/>
    <mergeCell ref="B37:E40"/>
    <mergeCell ref="B41:E44"/>
    <mergeCell ref="B45:E48"/>
    <mergeCell ref="H9:K12"/>
    <mergeCell ref="H13:K16"/>
    <mergeCell ref="H17:K20"/>
    <mergeCell ref="H21:K24"/>
    <mergeCell ref="H25:K28"/>
    <mergeCell ref="B9:E12"/>
    <mergeCell ref="B13:E16"/>
    <mergeCell ref="B17:E20"/>
    <mergeCell ref="B21:E24"/>
    <mergeCell ref="B25:E28"/>
  </mergeCells>
  <phoneticPr fontId="1"/>
  <printOptions horizontalCentered="1"/>
  <pageMargins left="0.51181102362204722" right="0.51181102362204722" top="0.74803149606299213" bottom="0.55118110236220474" header="0.31496062992125984" footer="0.31496062992125984"/>
  <pageSetup paperSize="9" scale="74" orientation="portrait" blackAndWhite="1"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K40"/>
  <sheetViews>
    <sheetView showGridLines="0" view="pageBreakPreview" zoomScaleNormal="100" zoomScaleSheetLayoutView="100" workbookViewId="0">
      <selection sqref="A1:K1"/>
    </sheetView>
  </sheetViews>
  <sheetFormatPr defaultRowHeight="17.25" customHeight="1"/>
  <cols>
    <col min="1" max="1" width="3.125" style="3" bestFit="1" customWidth="1"/>
    <col min="2" max="2" width="11" style="3" bestFit="1" customWidth="1"/>
    <col min="3" max="3" width="12.125" style="3" customWidth="1"/>
    <col min="4" max="4" width="5.375" style="3" bestFit="1" customWidth="1"/>
    <col min="5" max="5" width="5.5" style="160" customWidth="1"/>
    <col min="6" max="16384" width="9" style="3"/>
  </cols>
  <sheetData>
    <row r="1" spans="1:11" ht="17.25" customHeight="1">
      <c r="A1" s="615" t="s">
        <v>890</v>
      </c>
      <c r="B1" s="615"/>
      <c r="C1" s="615"/>
      <c r="D1" s="615"/>
      <c r="E1" s="615"/>
      <c r="F1" s="615"/>
      <c r="G1" s="615"/>
      <c r="H1" s="615"/>
      <c r="I1" s="615"/>
      <c r="J1" s="615"/>
      <c r="K1" s="615"/>
    </row>
    <row r="3" spans="1:11" ht="17.25" customHeight="1">
      <c r="A3" s="3" t="s">
        <v>182</v>
      </c>
      <c r="J3" s="682">
        <v>43831</v>
      </c>
      <c r="K3" s="682"/>
    </row>
    <row r="4" spans="1:11" ht="17.25" customHeight="1">
      <c r="A4" s="3" t="s">
        <v>183</v>
      </c>
    </row>
    <row r="6" spans="1:11" ht="17.25" customHeight="1">
      <c r="A6" s="622" t="s">
        <v>184</v>
      </c>
      <c r="B6" s="622"/>
      <c r="C6" s="622"/>
      <c r="D6" s="622"/>
      <c r="E6" s="622"/>
      <c r="F6" s="622"/>
      <c r="G6" s="622"/>
      <c r="H6" s="622"/>
      <c r="I6" s="622"/>
      <c r="J6" s="622"/>
      <c r="K6" s="622"/>
    </row>
    <row r="7" spans="1:11" ht="17.25" customHeight="1">
      <c r="A7" s="683" t="str">
        <f>①海外研修実施希望申込書!E21</f>
        <v>インドネシア・ジャカルタ</v>
      </c>
      <c r="B7" s="683"/>
      <c r="C7" s="683"/>
      <c r="D7" s="683"/>
      <c r="E7" s="683"/>
      <c r="F7" s="683"/>
      <c r="G7" s="683"/>
      <c r="H7" s="683"/>
      <c r="I7" s="683"/>
      <c r="J7" s="683"/>
      <c r="K7" s="683"/>
    </row>
    <row r="9" spans="1:11" ht="17.25" customHeight="1">
      <c r="A9" s="684" t="s">
        <v>185</v>
      </c>
      <c r="B9" s="684"/>
      <c r="C9" s="684"/>
      <c r="D9" s="684"/>
      <c r="E9" s="684"/>
      <c r="F9" s="684"/>
      <c r="G9" s="684"/>
      <c r="H9" s="684"/>
      <c r="I9" s="684"/>
      <c r="J9" s="684"/>
      <c r="K9" s="684"/>
    </row>
    <row r="10" spans="1:11" ht="17.25" customHeight="1">
      <c r="A10" s="684"/>
      <c r="B10" s="684"/>
      <c r="C10" s="684"/>
      <c r="D10" s="684"/>
      <c r="E10" s="684"/>
      <c r="F10" s="684"/>
      <c r="G10" s="684"/>
      <c r="H10" s="684"/>
      <c r="I10" s="684"/>
      <c r="J10" s="684"/>
      <c r="K10" s="684"/>
    </row>
    <row r="12" spans="1:11" ht="17.25" customHeight="1">
      <c r="A12" s="685" t="s">
        <v>186</v>
      </c>
      <c r="B12" s="685"/>
      <c r="C12" s="685"/>
      <c r="D12" s="685"/>
      <c r="E12" s="685"/>
      <c r="F12" s="685"/>
      <c r="G12" s="685"/>
      <c r="H12" s="685"/>
      <c r="I12" s="685"/>
      <c r="J12" s="685"/>
      <c r="K12" s="685"/>
    </row>
    <row r="14" spans="1:11" ht="17.25" customHeight="1">
      <c r="A14" s="546" t="s">
        <v>187</v>
      </c>
      <c r="B14" s="689"/>
      <c r="C14" s="547"/>
      <c r="D14" s="98" t="s">
        <v>46</v>
      </c>
      <c r="E14" s="691" t="str">
        <f>ご使用方法・データ入力!D12</f>
        <v>株式会社AOTS</v>
      </c>
      <c r="F14" s="691"/>
      <c r="G14" s="691"/>
      <c r="H14" s="691"/>
      <c r="I14" s="691"/>
      <c r="J14" s="691"/>
      <c r="K14" s="692"/>
    </row>
    <row r="15" spans="1:11" ht="17.25" customHeight="1">
      <c r="A15" s="548"/>
      <c r="B15" s="690"/>
      <c r="C15" s="549"/>
      <c r="D15" s="39" t="s">
        <v>47</v>
      </c>
      <c r="E15" s="694" t="str">
        <f>ご使用方法・データ入力!D13</f>
        <v>AOTS Co., Ltd.</v>
      </c>
      <c r="F15" s="694"/>
      <c r="G15" s="694"/>
      <c r="H15" s="694"/>
      <c r="I15" s="694"/>
      <c r="J15" s="694"/>
      <c r="K15" s="695"/>
    </row>
    <row r="16" spans="1:11" ht="17.25" customHeight="1">
      <c r="A16" s="546" t="s">
        <v>188</v>
      </c>
      <c r="B16" s="689"/>
      <c r="C16" s="547"/>
      <c r="D16" s="697" t="str">
        <f>ご使用方法・データ入力!D14</f>
        <v>104-0061</v>
      </c>
      <c r="E16" s="697"/>
      <c r="F16" s="697"/>
      <c r="G16" s="697"/>
      <c r="H16" s="697"/>
      <c r="I16" s="697"/>
      <c r="J16" s="697"/>
      <c r="K16" s="697"/>
    </row>
    <row r="17" spans="1:11" ht="17.25" customHeight="1">
      <c r="A17" s="548"/>
      <c r="B17" s="690"/>
      <c r="C17" s="549"/>
      <c r="D17" s="698" t="str">
        <f>ご使用方法・データ入力!D15</f>
        <v>東京都中央区銀座5-12-5</v>
      </c>
      <c r="E17" s="698"/>
      <c r="F17" s="698"/>
      <c r="G17" s="698"/>
      <c r="H17" s="698"/>
      <c r="I17" s="698"/>
      <c r="J17" s="698"/>
      <c r="K17" s="698"/>
    </row>
    <row r="18" spans="1:11" ht="17.25" customHeight="1">
      <c r="A18" s="550"/>
      <c r="B18" s="627"/>
      <c r="C18" s="551"/>
      <c r="D18" s="699"/>
      <c r="E18" s="699"/>
      <c r="F18" s="699"/>
      <c r="G18" s="699"/>
      <c r="H18" s="699"/>
      <c r="I18" s="699"/>
      <c r="J18" s="699"/>
      <c r="K18" s="699"/>
    </row>
    <row r="19" spans="1:11" ht="17.25" customHeight="1">
      <c r="A19" s="546" t="s">
        <v>189</v>
      </c>
      <c r="B19" s="547"/>
      <c r="C19" s="99" t="s">
        <v>190</v>
      </c>
      <c r="D19" s="700" t="str">
        <f>ご使用方法・データ入力!D17</f>
        <v>代表取締役</v>
      </c>
      <c r="E19" s="700"/>
      <c r="F19" s="700"/>
      <c r="G19" s="700"/>
      <c r="H19" s="700"/>
      <c r="I19" s="700"/>
      <c r="J19" s="700"/>
      <c r="K19" s="700"/>
    </row>
    <row r="20" spans="1:11" ht="17.25" customHeight="1">
      <c r="A20" s="550"/>
      <c r="B20" s="551"/>
      <c r="C20" s="100" t="s">
        <v>191</v>
      </c>
      <c r="D20" s="701" t="str">
        <f>ご使用方法・データ入力!D18</f>
        <v>田中　太郎</v>
      </c>
      <c r="E20" s="694"/>
      <c r="F20" s="694"/>
      <c r="G20" s="694"/>
      <c r="H20" s="694"/>
      <c r="I20" s="694"/>
      <c r="J20" s="702" t="s">
        <v>451</v>
      </c>
      <c r="K20" s="703"/>
    </row>
    <row r="21" spans="1:11" ht="17.25" customHeight="1">
      <c r="A21" s="546" t="s">
        <v>192</v>
      </c>
      <c r="B21" s="547"/>
      <c r="C21" s="101" t="s">
        <v>193</v>
      </c>
      <c r="D21" s="700" t="str">
        <f>ご使用方法・データ入力!D19</f>
        <v>製造本部　製造第1課　課長</v>
      </c>
      <c r="E21" s="700"/>
      <c r="F21" s="700"/>
      <c r="G21" s="700"/>
      <c r="H21" s="700"/>
      <c r="I21" s="700"/>
      <c r="J21" s="700"/>
      <c r="K21" s="700"/>
    </row>
    <row r="22" spans="1:11" ht="17.25" customHeight="1">
      <c r="A22" s="548"/>
      <c r="B22" s="549"/>
      <c r="C22" s="102" t="s">
        <v>191</v>
      </c>
      <c r="D22" s="693" t="str">
        <f>ご使用方法・データ入力!D20</f>
        <v>山田　二郎</v>
      </c>
      <c r="E22" s="693"/>
      <c r="F22" s="693"/>
      <c r="G22" s="693"/>
      <c r="H22" s="693"/>
      <c r="I22" s="693"/>
      <c r="J22" s="693"/>
      <c r="K22" s="693"/>
    </row>
    <row r="23" spans="1:11" ht="17.25" customHeight="1">
      <c r="A23" s="548"/>
      <c r="B23" s="549"/>
      <c r="C23" s="103" t="s">
        <v>210</v>
      </c>
      <c r="D23" s="686" t="s">
        <v>452</v>
      </c>
      <c r="E23" s="686"/>
      <c r="F23" s="686"/>
      <c r="G23" s="686"/>
      <c r="H23" s="686"/>
      <c r="I23" s="686"/>
      <c r="J23" s="686"/>
      <c r="K23" s="686"/>
    </row>
    <row r="24" spans="1:11" ht="17.25" customHeight="1">
      <c r="A24" s="548"/>
      <c r="B24" s="549"/>
      <c r="C24" s="680" t="s">
        <v>685</v>
      </c>
      <c r="D24" s="687" t="s">
        <v>211</v>
      </c>
      <c r="E24" s="687"/>
      <c r="F24" s="687"/>
      <c r="G24" s="687"/>
      <c r="H24" s="687"/>
      <c r="I24" s="687"/>
      <c r="J24" s="687"/>
      <c r="K24" s="687"/>
    </row>
    <row r="25" spans="1:11" ht="17.25" customHeight="1">
      <c r="A25" s="548"/>
      <c r="B25" s="549"/>
      <c r="C25" s="681"/>
      <c r="D25" s="688"/>
      <c r="E25" s="688"/>
      <c r="F25" s="688"/>
      <c r="G25" s="688"/>
      <c r="H25" s="688"/>
      <c r="I25" s="688"/>
      <c r="J25" s="688"/>
      <c r="K25" s="688"/>
    </row>
    <row r="26" spans="1:11" ht="17.25" customHeight="1">
      <c r="A26" s="548"/>
      <c r="B26" s="549"/>
      <c r="C26" s="102" t="s">
        <v>194</v>
      </c>
      <c r="D26" s="693" t="str">
        <f>ご使用方法・データ入力!D21</f>
        <v>03-xxxx-xxxx</v>
      </c>
      <c r="E26" s="693"/>
      <c r="F26" s="693"/>
      <c r="G26" s="693"/>
      <c r="H26" s="693"/>
      <c r="I26" s="693"/>
      <c r="J26" s="693"/>
      <c r="K26" s="693"/>
    </row>
    <row r="27" spans="1:11" ht="17.25" customHeight="1">
      <c r="A27" s="548"/>
      <c r="B27" s="549"/>
      <c r="C27" s="103" t="s">
        <v>195</v>
      </c>
      <c r="D27" s="696" t="str">
        <f>ご使用方法・データ入力!D22</f>
        <v>03-xxxx-xxxx</v>
      </c>
      <c r="E27" s="696"/>
      <c r="F27" s="696"/>
      <c r="G27" s="696"/>
      <c r="H27" s="696"/>
      <c r="I27" s="696"/>
      <c r="J27" s="696"/>
      <c r="K27" s="696"/>
    </row>
    <row r="28" spans="1:11" ht="17.25" customHeight="1">
      <c r="A28" s="550"/>
      <c r="B28" s="551"/>
      <c r="C28" s="104" t="s">
        <v>196</v>
      </c>
      <c r="D28" s="705" t="str">
        <f>ご使用方法・データ入力!D23</f>
        <v>yamada@aots.co.jp</v>
      </c>
      <c r="E28" s="705"/>
      <c r="F28" s="705"/>
      <c r="G28" s="705"/>
      <c r="H28" s="705"/>
      <c r="I28" s="705"/>
      <c r="J28" s="705"/>
      <c r="K28" s="705"/>
    </row>
    <row r="30" spans="1:11" ht="17.25" customHeight="1">
      <c r="A30" s="546" t="s">
        <v>197</v>
      </c>
      <c r="B30" s="547"/>
      <c r="C30" s="258">
        <v>0</v>
      </c>
      <c r="D30" s="600" t="s">
        <v>201</v>
      </c>
      <c r="E30" s="601"/>
      <c r="F30" s="706">
        <v>0</v>
      </c>
      <c r="G30" s="706"/>
      <c r="H30" s="623" t="s">
        <v>202</v>
      </c>
      <c r="I30" s="623"/>
      <c r="J30" s="707">
        <v>0</v>
      </c>
      <c r="K30" s="707"/>
    </row>
    <row r="31" spans="1:11" ht="17.25" customHeight="1">
      <c r="A31" s="600" t="s">
        <v>198</v>
      </c>
      <c r="B31" s="601"/>
      <c r="C31" s="704"/>
      <c r="D31" s="704"/>
      <c r="E31" s="704"/>
      <c r="F31" s="704"/>
      <c r="G31" s="704"/>
      <c r="H31" s="704"/>
      <c r="I31" s="704"/>
      <c r="J31" s="704"/>
      <c r="K31" s="704"/>
    </row>
    <row r="32" spans="1:11" ht="17.25" customHeight="1">
      <c r="A32" s="600" t="s">
        <v>199</v>
      </c>
      <c r="B32" s="601"/>
      <c r="C32" s="704"/>
      <c r="D32" s="704"/>
      <c r="E32" s="704"/>
      <c r="F32" s="704"/>
      <c r="G32" s="704"/>
      <c r="H32" s="704"/>
      <c r="I32" s="704"/>
      <c r="J32" s="704"/>
      <c r="K32" s="704"/>
    </row>
    <row r="33" spans="1:11" ht="17.25" customHeight="1">
      <c r="A33" s="550" t="s">
        <v>200</v>
      </c>
      <c r="B33" s="551"/>
      <c r="C33" s="704"/>
      <c r="D33" s="704"/>
      <c r="E33" s="704"/>
      <c r="F33" s="704"/>
      <c r="G33" s="704"/>
      <c r="H33" s="704"/>
      <c r="I33" s="704"/>
      <c r="J33" s="704"/>
      <c r="K33" s="704"/>
    </row>
    <row r="35" spans="1:11" ht="17.25" customHeight="1">
      <c r="A35" s="40" t="s">
        <v>203</v>
      </c>
      <c r="B35" s="3" t="s">
        <v>204</v>
      </c>
    </row>
    <row r="36" spans="1:11" ht="17.25" customHeight="1">
      <c r="A36" s="41"/>
      <c r="B36" s="3" t="s">
        <v>932</v>
      </c>
    </row>
    <row r="37" spans="1:11" ht="17.25" customHeight="1">
      <c r="A37" s="41"/>
      <c r="B37" s="3" t="s">
        <v>933</v>
      </c>
    </row>
    <row r="38" spans="1:11" ht="17.25" customHeight="1">
      <c r="A38" s="40" t="s">
        <v>205</v>
      </c>
      <c r="B38" s="3" t="s">
        <v>894</v>
      </c>
    </row>
    <row r="39" spans="1:11" ht="17.25" customHeight="1">
      <c r="A39" s="40" t="s">
        <v>206</v>
      </c>
      <c r="B39" s="3" t="s">
        <v>207</v>
      </c>
    </row>
    <row r="40" spans="1:11" ht="17.25" customHeight="1">
      <c r="A40" s="40" t="s">
        <v>208</v>
      </c>
      <c r="B40" s="3" t="s">
        <v>209</v>
      </c>
    </row>
  </sheetData>
  <mergeCells count="36">
    <mergeCell ref="A32:B32"/>
    <mergeCell ref="A33:B33"/>
    <mergeCell ref="D20:I20"/>
    <mergeCell ref="J20:K20"/>
    <mergeCell ref="C33:K33"/>
    <mergeCell ref="A21:B28"/>
    <mergeCell ref="A30:B30"/>
    <mergeCell ref="A31:B31"/>
    <mergeCell ref="D28:K28"/>
    <mergeCell ref="F30:G30"/>
    <mergeCell ref="J30:K30"/>
    <mergeCell ref="H30:I30"/>
    <mergeCell ref="C31:K31"/>
    <mergeCell ref="C32:K32"/>
    <mergeCell ref="D21:K21"/>
    <mergeCell ref="D26:K26"/>
    <mergeCell ref="D27:K27"/>
    <mergeCell ref="D30:E30"/>
    <mergeCell ref="D16:K16"/>
    <mergeCell ref="D17:K18"/>
    <mergeCell ref="D19:K19"/>
    <mergeCell ref="C24:C25"/>
    <mergeCell ref="A1:K1"/>
    <mergeCell ref="J3:K3"/>
    <mergeCell ref="A6:K6"/>
    <mergeCell ref="A7:K7"/>
    <mergeCell ref="A9:K10"/>
    <mergeCell ref="A12:K12"/>
    <mergeCell ref="D23:K23"/>
    <mergeCell ref="D24:K25"/>
    <mergeCell ref="A14:C15"/>
    <mergeCell ref="A16:C18"/>
    <mergeCell ref="A19:B20"/>
    <mergeCell ref="E14:K14"/>
    <mergeCell ref="D22:K22"/>
    <mergeCell ref="E15:K15"/>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114"/>
  <sheetViews>
    <sheetView showGridLines="0" showZeros="0" view="pageBreakPreview" zoomScaleNormal="100" zoomScaleSheetLayoutView="100" workbookViewId="0">
      <selection sqref="A1:K1"/>
    </sheetView>
  </sheetViews>
  <sheetFormatPr defaultRowHeight="17.25" customHeight="1"/>
  <cols>
    <col min="1" max="1" width="6.375" style="3" bestFit="1" customWidth="1"/>
    <col min="2" max="2" width="3.5" style="3" bestFit="1" customWidth="1"/>
    <col min="3" max="3" width="3.5" style="3" customWidth="1"/>
    <col min="4" max="4" width="7" style="160" customWidth="1"/>
    <col min="5" max="5" width="6.5" style="3" customWidth="1"/>
    <col min="6" max="6" width="4.5" style="3" customWidth="1"/>
    <col min="7" max="7" width="3.375" style="3" customWidth="1"/>
    <col min="8" max="8" width="8.375" style="3" customWidth="1"/>
    <col min="9" max="9" width="4.5" style="3" customWidth="1"/>
    <col min="10" max="10" width="3.375" style="3" bestFit="1" customWidth="1"/>
    <col min="11" max="11" width="3.375" style="3" customWidth="1"/>
    <col min="12" max="12" width="3.375" style="3" bestFit="1" customWidth="1"/>
    <col min="13" max="13" width="4.875" style="3" customWidth="1"/>
    <col min="14" max="14" width="3.375" style="3" bestFit="1" customWidth="1"/>
    <col min="15" max="16" width="9" style="3"/>
    <col min="17" max="18" width="7.125" style="3" customWidth="1"/>
    <col min="19" max="19" width="5.5" style="3" customWidth="1"/>
    <col min="20" max="16384" width="9" style="3"/>
  </cols>
  <sheetData>
    <row r="1" spans="1:19" ht="17.25" customHeight="1">
      <c r="A1" s="3" t="s">
        <v>214</v>
      </c>
    </row>
    <row r="2" spans="1:19" ht="17.25" customHeight="1">
      <c r="A2" s="622" t="s">
        <v>215</v>
      </c>
      <c r="B2" s="622"/>
      <c r="C2" s="622"/>
      <c r="D2" s="622"/>
      <c r="E2" s="622"/>
      <c r="F2" s="622"/>
      <c r="G2" s="622"/>
      <c r="H2" s="622"/>
      <c r="I2" s="622"/>
      <c r="J2" s="622"/>
      <c r="K2" s="622"/>
      <c r="L2" s="622"/>
      <c r="M2" s="622"/>
      <c r="N2" s="622"/>
      <c r="O2" s="622"/>
      <c r="P2" s="622"/>
      <c r="Q2" s="622"/>
      <c r="R2" s="622"/>
      <c r="S2" s="622"/>
    </row>
    <row r="4" spans="1:19" ht="17.25" customHeight="1">
      <c r="A4" s="766" t="s">
        <v>187</v>
      </c>
      <c r="B4" s="766"/>
      <c r="C4" s="766"/>
      <c r="D4" s="766"/>
      <c r="E4" s="766"/>
      <c r="F4" s="128" t="s">
        <v>219</v>
      </c>
      <c r="G4" s="691" t="str">
        <f>ご使用方法・データ入力!D12</f>
        <v>株式会社AOTS</v>
      </c>
      <c r="H4" s="691"/>
      <c r="I4" s="691"/>
      <c r="J4" s="691"/>
      <c r="K4" s="691"/>
      <c r="L4" s="691"/>
      <c r="M4" s="691"/>
      <c r="N4" s="691"/>
      <c r="O4" s="691"/>
      <c r="P4" s="691"/>
      <c r="Q4" s="692"/>
      <c r="R4" s="640" t="s">
        <v>292</v>
      </c>
      <c r="S4" s="640"/>
    </row>
    <row r="5" spans="1:19" ht="17.25" customHeight="1">
      <c r="A5" s="767"/>
      <c r="B5" s="767"/>
      <c r="C5" s="767"/>
      <c r="D5" s="767"/>
      <c r="E5" s="767"/>
      <c r="F5" s="115" t="s">
        <v>221</v>
      </c>
      <c r="G5" s="694" t="str">
        <f>ご使用方法・データ入力!D13</f>
        <v>AOTS Co., Ltd.</v>
      </c>
      <c r="H5" s="694"/>
      <c r="I5" s="694"/>
      <c r="J5" s="694"/>
      <c r="K5" s="694"/>
      <c r="L5" s="694"/>
      <c r="M5" s="694"/>
      <c r="N5" s="694"/>
      <c r="O5" s="694"/>
      <c r="P5" s="694"/>
      <c r="Q5" s="695"/>
      <c r="R5" s="642" t="str">
        <f>ご使用方法・データ入力!D9</f>
        <v>通常型</v>
      </c>
      <c r="S5" s="642"/>
    </row>
    <row r="6" spans="1:19" ht="17.25" customHeight="1">
      <c r="A6" s="156" t="s">
        <v>218</v>
      </c>
      <c r="B6" s="708" t="s">
        <v>222</v>
      </c>
      <c r="C6" s="708"/>
      <c r="D6" s="708"/>
      <c r="E6" s="709"/>
      <c r="F6" s="138" t="s">
        <v>219</v>
      </c>
      <c r="G6" s="691" t="str">
        <f>①海外研修実施希望申込書!E21</f>
        <v>インドネシア・ジャカルタ</v>
      </c>
      <c r="H6" s="691"/>
      <c r="I6" s="691"/>
      <c r="J6" s="691"/>
      <c r="K6" s="691"/>
      <c r="L6" s="691"/>
      <c r="M6" s="691"/>
      <c r="N6" s="691"/>
      <c r="O6" s="691"/>
      <c r="P6" s="691"/>
      <c r="Q6" s="691"/>
      <c r="R6" s="691"/>
      <c r="S6" s="692"/>
    </row>
    <row r="7" spans="1:19" ht="17.25" customHeight="1">
      <c r="A7" s="120"/>
      <c r="B7" s="48"/>
      <c r="C7" s="48"/>
      <c r="D7" s="158"/>
      <c r="E7" s="155"/>
      <c r="F7" s="136" t="s">
        <v>221</v>
      </c>
      <c r="G7" s="694" t="str">
        <f>①海外研修実施希望申込書!E22</f>
        <v>Indonesia, Jakarta</v>
      </c>
      <c r="H7" s="694"/>
      <c r="I7" s="694"/>
      <c r="J7" s="694"/>
      <c r="K7" s="694"/>
      <c r="L7" s="694"/>
      <c r="M7" s="694"/>
      <c r="N7" s="694"/>
      <c r="O7" s="694"/>
      <c r="P7" s="694"/>
      <c r="Q7" s="694"/>
      <c r="R7" s="694"/>
      <c r="S7" s="695"/>
    </row>
    <row r="8" spans="1:19" ht="17.25" customHeight="1">
      <c r="A8" s="156" t="s">
        <v>223</v>
      </c>
      <c r="B8" s="708" t="s">
        <v>224</v>
      </c>
      <c r="C8" s="708"/>
      <c r="D8" s="708"/>
      <c r="E8" s="709"/>
      <c r="F8" s="768" t="s">
        <v>219</v>
      </c>
      <c r="G8" s="728" t="str">
        <f>ご使用方法・データ入力!D26</f>
        <v>現場リーダーのための5Sの基本と生産管理研修</v>
      </c>
      <c r="H8" s="728"/>
      <c r="I8" s="728"/>
      <c r="J8" s="728"/>
      <c r="K8" s="728"/>
      <c r="L8" s="728"/>
      <c r="M8" s="728"/>
      <c r="N8" s="728"/>
      <c r="O8" s="728"/>
      <c r="P8" s="728"/>
      <c r="Q8" s="728"/>
      <c r="R8" s="728"/>
      <c r="S8" s="729"/>
    </row>
    <row r="9" spans="1:19" ht="17.25" customHeight="1">
      <c r="A9" s="120"/>
      <c r="B9" s="48"/>
      <c r="C9" s="48"/>
      <c r="D9" s="158"/>
      <c r="E9" s="155"/>
      <c r="F9" s="769"/>
      <c r="G9" s="730"/>
      <c r="H9" s="730"/>
      <c r="I9" s="730"/>
      <c r="J9" s="730"/>
      <c r="K9" s="730"/>
      <c r="L9" s="730"/>
      <c r="M9" s="730"/>
      <c r="N9" s="730"/>
      <c r="O9" s="730"/>
      <c r="P9" s="730"/>
      <c r="Q9" s="730"/>
      <c r="R9" s="730"/>
      <c r="S9" s="731"/>
    </row>
    <row r="10" spans="1:19" ht="17.25" customHeight="1">
      <c r="A10" s="120"/>
      <c r="B10" s="48"/>
      <c r="C10" s="48"/>
      <c r="D10" s="158"/>
      <c r="E10" s="155"/>
      <c r="F10" s="713" t="s">
        <v>221</v>
      </c>
      <c r="G10" s="732" t="str">
        <f>ご使用方法・データ入力!D28</f>
        <v>5S and Production Management Training for Leaders at a Manufacutruing Site</v>
      </c>
      <c r="H10" s="732"/>
      <c r="I10" s="732"/>
      <c r="J10" s="732"/>
      <c r="K10" s="732"/>
      <c r="L10" s="732"/>
      <c r="M10" s="732"/>
      <c r="N10" s="732"/>
      <c r="O10" s="732"/>
      <c r="P10" s="732"/>
      <c r="Q10" s="732"/>
      <c r="R10" s="732"/>
      <c r="S10" s="733"/>
    </row>
    <row r="11" spans="1:19" ht="17.25" customHeight="1">
      <c r="A11" s="123"/>
      <c r="B11" s="152"/>
      <c r="C11" s="152"/>
      <c r="D11" s="152"/>
      <c r="E11" s="153"/>
      <c r="F11" s="768"/>
      <c r="G11" s="734"/>
      <c r="H11" s="734"/>
      <c r="I11" s="734"/>
      <c r="J11" s="734"/>
      <c r="K11" s="734"/>
      <c r="L11" s="734"/>
      <c r="M11" s="734"/>
      <c r="N11" s="734"/>
      <c r="O11" s="734"/>
      <c r="P11" s="734"/>
      <c r="Q11" s="734"/>
      <c r="R11" s="734"/>
      <c r="S11" s="735"/>
    </row>
    <row r="12" spans="1:19" ht="17.25" customHeight="1">
      <c r="A12" s="157" t="s">
        <v>225</v>
      </c>
      <c r="B12" s="759" t="s">
        <v>489</v>
      </c>
      <c r="C12" s="760"/>
      <c r="D12" s="760"/>
      <c r="E12" s="760"/>
      <c r="F12" s="753"/>
      <c r="G12" s="753"/>
      <c r="H12" s="753"/>
      <c r="I12" s="753"/>
      <c r="J12" s="753"/>
      <c r="K12" s="753"/>
      <c r="L12" s="753"/>
      <c r="M12" s="753"/>
      <c r="N12" s="753"/>
      <c r="O12" s="753"/>
      <c r="P12" s="753"/>
      <c r="Q12" s="753"/>
      <c r="R12" s="753"/>
      <c r="S12" s="753"/>
    </row>
    <row r="13" spans="1:19" ht="17.25" customHeight="1">
      <c r="A13" s="122"/>
      <c r="B13" s="736">
        <f>ご使用方法・データ入力!D35</f>
        <v>44046</v>
      </c>
      <c r="C13" s="736"/>
      <c r="D13" s="736"/>
      <c r="E13" s="736"/>
      <c r="F13" s="110" t="s">
        <v>299</v>
      </c>
      <c r="G13" s="736">
        <f>ご使用方法・データ入力!D36</f>
        <v>44055</v>
      </c>
      <c r="H13" s="736"/>
      <c r="I13" s="736"/>
      <c r="J13" s="736"/>
      <c r="K13" s="113" t="s">
        <v>293</v>
      </c>
      <c r="L13" s="740">
        <f>ご使用方法・データ入力!D37</f>
        <v>8</v>
      </c>
      <c r="M13" s="740"/>
      <c r="N13" s="740"/>
      <c r="O13" s="129" t="s">
        <v>295</v>
      </c>
      <c r="P13" s="129"/>
      <c r="Q13" s="129"/>
      <c r="R13" s="129"/>
      <c r="S13" s="114"/>
    </row>
    <row r="14" spans="1:19" ht="17.25" customHeight="1">
      <c r="A14" s="50" t="s">
        <v>226</v>
      </c>
      <c r="B14" s="727" t="s">
        <v>895</v>
      </c>
      <c r="C14" s="753"/>
      <c r="D14" s="753"/>
      <c r="E14" s="753"/>
      <c r="F14" s="753"/>
      <c r="G14" s="753"/>
      <c r="H14" s="753"/>
      <c r="I14" s="753"/>
      <c r="J14" s="753"/>
      <c r="K14" s="753"/>
      <c r="L14" s="753"/>
      <c r="M14" s="753"/>
      <c r="N14" s="753"/>
      <c r="O14" s="753"/>
      <c r="P14" s="753"/>
      <c r="Q14" s="753"/>
      <c r="R14" s="753"/>
      <c r="S14" s="753"/>
    </row>
    <row r="15" spans="1:19" ht="17.25" customHeight="1">
      <c r="A15" s="122"/>
      <c r="B15" s="774">
        <f>ご使用方法・データ入力!D34</f>
        <v>20</v>
      </c>
      <c r="C15" s="774"/>
      <c r="D15" s="774"/>
      <c r="E15" s="113" t="s">
        <v>293</v>
      </c>
      <c r="F15" s="737"/>
      <c r="G15" s="737"/>
      <c r="H15" s="738"/>
      <c r="I15" s="738"/>
      <c r="J15" s="738"/>
      <c r="K15" s="738"/>
      <c r="L15" s="738"/>
      <c r="M15" s="738"/>
      <c r="N15" s="738"/>
      <c r="O15" s="738"/>
      <c r="P15" s="738"/>
      <c r="Q15" s="738"/>
      <c r="R15" s="739"/>
      <c r="S15" s="114" t="s">
        <v>294</v>
      </c>
    </row>
    <row r="16" spans="1:19" ht="17.25" customHeight="1">
      <c r="A16" s="50" t="s">
        <v>227</v>
      </c>
      <c r="B16" s="727" t="s">
        <v>686</v>
      </c>
      <c r="C16" s="753"/>
      <c r="D16" s="753"/>
      <c r="E16" s="753"/>
      <c r="F16" s="753"/>
      <c r="G16" s="753"/>
      <c r="H16" s="753"/>
      <c r="I16" s="753"/>
      <c r="J16" s="753"/>
      <c r="K16" s="753"/>
      <c r="L16" s="753"/>
      <c r="M16" s="753"/>
      <c r="N16" s="753"/>
      <c r="O16" s="753"/>
      <c r="P16" s="753"/>
      <c r="Q16" s="753"/>
      <c r="R16" s="753"/>
      <c r="S16" s="753"/>
    </row>
    <row r="17" spans="1:19" ht="17.25" customHeight="1">
      <c r="A17" s="121"/>
      <c r="B17" s="754">
        <f>①海外研修実施希望申込書!B41</f>
        <v>0</v>
      </c>
      <c r="C17" s="755"/>
      <c r="D17" s="755"/>
      <c r="E17" s="755"/>
      <c r="F17" s="755"/>
      <c r="G17" s="755"/>
      <c r="H17" s="755"/>
      <c r="I17" s="755"/>
      <c r="J17" s="755"/>
      <c r="K17" s="755"/>
      <c r="L17" s="755"/>
      <c r="M17" s="755"/>
      <c r="N17" s="755"/>
      <c r="O17" s="755"/>
      <c r="P17" s="755"/>
      <c r="Q17" s="755"/>
      <c r="R17" s="755"/>
      <c r="S17" s="755"/>
    </row>
    <row r="18" spans="1:19" ht="17.25" customHeight="1">
      <c r="A18" s="121"/>
      <c r="B18" s="756"/>
      <c r="C18" s="757"/>
      <c r="D18" s="757"/>
      <c r="E18" s="757"/>
      <c r="F18" s="757"/>
      <c r="G18" s="757"/>
      <c r="H18" s="757"/>
      <c r="I18" s="757"/>
      <c r="J18" s="757"/>
      <c r="K18" s="757"/>
      <c r="L18" s="757"/>
      <c r="M18" s="757"/>
      <c r="N18" s="757"/>
      <c r="O18" s="757"/>
      <c r="P18" s="757"/>
      <c r="Q18" s="757"/>
      <c r="R18" s="757"/>
      <c r="S18" s="757"/>
    </row>
    <row r="19" spans="1:19" ht="17.25" customHeight="1">
      <c r="A19" s="121"/>
      <c r="B19" s="756"/>
      <c r="C19" s="757"/>
      <c r="D19" s="757"/>
      <c r="E19" s="757"/>
      <c r="F19" s="757"/>
      <c r="G19" s="757"/>
      <c r="H19" s="757"/>
      <c r="I19" s="757"/>
      <c r="J19" s="757"/>
      <c r="K19" s="757"/>
      <c r="L19" s="757"/>
      <c r="M19" s="757"/>
      <c r="N19" s="757"/>
      <c r="O19" s="757"/>
      <c r="P19" s="757"/>
      <c r="Q19" s="757"/>
      <c r="R19" s="757"/>
      <c r="S19" s="757"/>
    </row>
    <row r="20" spans="1:19" ht="17.25" customHeight="1">
      <c r="A20" s="122"/>
      <c r="B20" s="756"/>
      <c r="C20" s="757"/>
      <c r="D20" s="757"/>
      <c r="E20" s="757"/>
      <c r="F20" s="757"/>
      <c r="G20" s="757"/>
      <c r="H20" s="757"/>
      <c r="I20" s="757"/>
      <c r="J20" s="757"/>
      <c r="K20" s="757"/>
      <c r="L20" s="757"/>
      <c r="M20" s="757"/>
      <c r="N20" s="757"/>
      <c r="O20" s="757"/>
      <c r="P20" s="757"/>
      <c r="Q20" s="757"/>
      <c r="R20" s="757"/>
      <c r="S20" s="757"/>
    </row>
    <row r="21" spans="1:19" ht="17.25" customHeight="1">
      <c r="A21" s="50" t="s">
        <v>228</v>
      </c>
      <c r="B21" s="727" t="s">
        <v>490</v>
      </c>
      <c r="C21" s="753"/>
      <c r="D21" s="753"/>
      <c r="E21" s="753"/>
      <c r="F21" s="753"/>
      <c r="G21" s="753"/>
      <c r="H21" s="753"/>
      <c r="I21" s="753"/>
      <c r="J21" s="753"/>
      <c r="K21" s="753"/>
      <c r="L21" s="753"/>
      <c r="M21" s="753"/>
      <c r="N21" s="753"/>
      <c r="O21" s="753"/>
      <c r="P21" s="753"/>
      <c r="Q21" s="753"/>
      <c r="R21" s="753"/>
      <c r="S21" s="753"/>
    </row>
    <row r="22" spans="1:19" ht="17.25" customHeight="1">
      <c r="A22" s="121"/>
      <c r="B22" s="761"/>
      <c r="C22" s="762"/>
      <c r="D22" s="762"/>
      <c r="E22" s="762"/>
      <c r="F22" s="762"/>
      <c r="G22" s="762"/>
      <c r="H22" s="762"/>
      <c r="I22" s="762"/>
      <c r="J22" s="762"/>
      <c r="K22" s="762"/>
      <c r="L22" s="762"/>
      <c r="M22" s="762"/>
      <c r="N22" s="762"/>
      <c r="O22" s="762"/>
      <c r="P22" s="762"/>
      <c r="Q22" s="762"/>
      <c r="R22" s="762"/>
      <c r="S22" s="762"/>
    </row>
    <row r="23" spans="1:19" ht="17.25" customHeight="1">
      <c r="A23" s="121"/>
      <c r="B23" s="763"/>
      <c r="C23" s="764"/>
      <c r="D23" s="764"/>
      <c r="E23" s="764"/>
      <c r="F23" s="764"/>
      <c r="G23" s="764"/>
      <c r="H23" s="764"/>
      <c r="I23" s="764"/>
      <c r="J23" s="764"/>
      <c r="K23" s="764"/>
      <c r="L23" s="764"/>
      <c r="M23" s="764"/>
      <c r="N23" s="764"/>
      <c r="O23" s="764"/>
      <c r="P23" s="764"/>
      <c r="Q23" s="764"/>
      <c r="R23" s="764"/>
      <c r="S23" s="764"/>
    </row>
    <row r="24" spans="1:19" ht="17.25" customHeight="1">
      <c r="A24" s="121"/>
      <c r="B24" s="763"/>
      <c r="C24" s="764"/>
      <c r="D24" s="764"/>
      <c r="E24" s="764"/>
      <c r="F24" s="764"/>
      <c r="G24" s="764"/>
      <c r="H24" s="764"/>
      <c r="I24" s="764"/>
      <c r="J24" s="764"/>
      <c r="K24" s="764"/>
      <c r="L24" s="764"/>
      <c r="M24" s="764"/>
      <c r="N24" s="764"/>
      <c r="O24" s="764"/>
      <c r="P24" s="764"/>
      <c r="Q24" s="764"/>
      <c r="R24" s="764"/>
      <c r="S24" s="764"/>
    </row>
    <row r="25" spans="1:19" ht="17.25" customHeight="1">
      <c r="A25" s="122"/>
      <c r="B25" s="763"/>
      <c r="C25" s="764"/>
      <c r="D25" s="764"/>
      <c r="E25" s="764"/>
      <c r="F25" s="764"/>
      <c r="G25" s="764"/>
      <c r="H25" s="764"/>
      <c r="I25" s="764"/>
      <c r="J25" s="764"/>
      <c r="K25" s="764"/>
      <c r="L25" s="764"/>
      <c r="M25" s="764"/>
      <c r="N25" s="764"/>
      <c r="O25" s="764"/>
      <c r="P25" s="764"/>
      <c r="Q25" s="764"/>
      <c r="R25" s="764"/>
      <c r="S25" s="764"/>
    </row>
    <row r="26" spans="1:19" ht="17.25" customHeight="1">
      <c r="A26" s="50" t="s">
        <v>229</v>
      </c>
      <c r="B26" s="727" t="s">
        <v>488</v>
      </c>
      <c r="C26" s="753"/>
      <c r="D26" s="753"/>
      <c r="E26" s="753"/>
      <c r="F26" s="753"/>
      <c r="G26" s="753"/>
      <c r="H26" s="753"/>
      <c r="I26" s="753"/>
      <c r="J26" s="753"/>
      <c r="K26" s="753"/>
      <c r="L26" s="753"/>
      <c r="M26" s="753"/>
      <c r="N26" s="753"/>
      <c r="O26" s="753"/>
      <c r="P26" s="753"/>
      <c r="Q26" s="753"/>
      <c r="R26" s="753"/>
      <c r="S26" s="753"/>
    </row>
    <row r="27" spans="1:19" ht="17.25" customHeight="1">
      <c r="A27" s="121"/>
      <c r="B27" s="648" t="s">
        <v>234</v>
      </c>
      <c r="C27" s="648"/>
      <c r="D27" s="648"/>
      <c r="E27" s="264">
        <f>ご使用方法・データ入力!D38</f>
        <v>1</v>
      </c>
      <c r="F27" s="108"/>
      <c r="G27" s="648" t="s">
        <v>235</v>
      </c>
      <c r="H27" s="648"/>
      <c r="I27" s="610" t="str">
        <f>ご使用方法・データ入力!D39</f>
        <v>英語</v>
      </c>
      <c r="J27" s="610"/>
      <c r="K27" s="610"/>
      <c r="L27" s="610"/>
      <c r="M27" s="610"/>
      <c r="N27" s="610"/>
      <c r="O27" s="117"/>
      <c r="P27" s="117"/>
      <c r="Q27" s="117"/>
      <c r="R27" s="117"/>
      <c r="S27" s="118"/>
    </row>
    <row r="28" spans="1:19" ht="17.25" customHeight="1">
      <c r="A28" s="121"/>
      <c r="B28" s="713" t="s">
        <v>236</v>
      </c>
      <c r="C28" s="713"/>
      <c r="D28" s="713"/>
      <c r="E28" s="773" t="str">
        <f>①海外研修実施希望申込書!D60</f>
        <v>英語</v>
      </c>
      <c r="F28" s="773"/>
      <c r="G28" s="773"/>
      <c r="H28" s="773"/>
      <c r="I28" s="501" t="str">
        <f>①海外研修実施希望申込書!G60</f>
        <v>⇔</v>
      </c>
      <c r="J28" s="773" t="str">
        <f>①海外研修実施希望申込書!H60</f>
        <v>インドネシア語</v>
      </c>
      <c r="K28" s="773"/>
      <c r="L28" s="773"/>
      <c r="M28" s="773"/>
      <c r="N28" s="773"/>
      <c r="O28" s="773"/>
      <c r="P28" s="108"/>
      <c r="Q28" s="108"/>
      <c r="R28" s="108"/>
      <c r="S28" s="109"/>
    </row>
    <row r="29" spans="1:19" ht="17.25" customHeight="1">
      <c r="A29" s="121"/>
      <c r="B29" s="112"/>
      <c r="C29" s="623" t="s">
        <v>237</v>
      </c>
      <c r="D29" s="623"/>
      <c r="E29" s="623"/>
      <c r="F29" s="623" t="s">
        <v>238</v>
      </c>
      <c r="G29" s="623"/>
      <c r="H29" s="623"/>
      <c r="I29" s="623"/>
      <c r="J29" s="623"/>
      <c r="K29" s="623"/>
      <c r="L29" s="623"/>
      <c r="M29" s="623"/>
      <c r="N29" s="623"/>
      <c r="O29" s="623"/>
      <c r="P29" s="623"/>
      <c r="Q29" s="623" t="s">
        <v>239</v>
      </c>
      <c r="R29" s="623"/>
      <c r="S29" s="623"/>
    </row>
    <row r="30" spans="1:19" ht="17.25" customHeight="1">
      <c r="A30" s="121"/>
      <c r="B30" s="99" t="s">
        <v>230</v>
      </c>
      <c r="C30" s="742"/>
      <c r="D30" s="742"/>
      <c r="E30" s="742"/>
      <c r="F30" s="742" t="s">
        <v>497</v>
      </c>
      <c r="G30" s="742"/>
      <c r="H30" s="742"/>
      <c r="I30" s="742"/>
      <c r="J30" s="742"/>
      <c r="K30" s="742"/>
      <c r="L30" s="742"/>
      <c r="M30" s="742"/>
      <c r="N30" s="742"/>
      <c r="O30" s="742"/>
      <c r="P30" s="742"/>
      <c r="Q30" s="744">
        <v>20</v>
      </c>
      <c r="R30" s="744"/>
      <c r="S30" s="744"/>
    </row>
    <row r="31" spans="1:19" ht="17.25" customHeight="1">
      <c r="A31" s="121"/>
      <c r="B31" s="102" t="s">
        <v>231</v>
      </c>
      <c r="C31" s="743"/>
      <c r="D31" s="743"/>
      <c r="E31" s="743"/>
      <c r="F31" s="743"/>
      <c r="G31" s="743"/>
      <c r="H31" s="743"/>
      <c r="I31" s="743"/>
      <c r="J31" s="743"/>
      <c r="K31" s="743"/>
      <c r="L31" s="743"/>
      <c r="M31" s="743"/>
      <c r="N31" s="743"/>
      <c r="O31" s="743"/>
      <c r="P31" s="743"/>
      <c r="Q31" s="745"/>
      <c r="R31" s="745"/>
      <c r="S31" s="745"/>
    </row>
    <row r="32" spans="1:19" ht="17.25" customHeight="1">
      <c r="A32" s="121"/>
      <c r="B32" s="102" t="s">
        <v>232</v>
      </c>
      <c r="C32" s="743"/>
      <c r="D32" s="743"/>
      <c r="E32" s="743"/>
      <c r="F32" s="743"/>
      <c r="G32" s="743"/>
      <c r="H32" s="743"/>
      <c r="I32" s="743"/>
      <c r="J32" s="743"/>
      <c r="K32" s="743"/>
      <c r="L32" s="743"/>
      <c r="M32" s="743"/>
      <c r="N32" s="743"/>
      <c r="O32" s="743"/>
      <c r="P32" s="743"/>
      <c r="Q32" s="745"/>
      <c r="R32" s="745"/>
      <c r="S32" s="745"/>
    </row>
    <row r="33" spans="1:19" ht="17.25" customHeight="1">
      <c r="A33" s="122"/>
      <c r="B33" s="100" t="s">
        <v>233</v>
      </c>
      <c r="C33" s="738"/>
      <c r="D33" s="738"/>
      <c r="E33" s="738"/>
      <c r="F33" s="738"/>
      <c r="G33" s="738"/>
      <c r="H33" s="738"/>
      <c r="I33" s="738"/>
      <c r="J33" s="738"/>
      <c r="K33" s="738"/>
      <c r="L33" s="738"/>
      <c r="M33" s="738"/>
      <c r="N33" s="738"/>
      <c r="O33" s="738"/>
      <c r="P33" s="738"/>
      <c r="Q33" s="746"/>
      <c r="R33" s="746"/>
      <c r="S33" s="746"/>
    </row>
    <row r="34" spans="1:19" ht="17.25" customHeight="1">
      <c r="A34" s="50" t="s">
        <v>240</v>
      </c>
      <c r="B34" s="727" t="s">
        <v>302</v>
      </c>
      <c r="C34" s="753"/>
      <c r="D34" s="753"/>
      <c r="E34" s="753"/>
      <c r="F34" s="753"/>
      <c r="G34" s="753"/>
      <c r="H34" s="753"/>
      <c r="I34" s="753"/>
      <c r="J34" s="753"/>
      <c r="K34" s="753"/>
      <c r="L34" s="753"/>
      <c r="M34" s="753"/>
      <c r="N34" s="753"/>
      <c r="O34" s="753"/>
      <c r="P34" s="753"/>
      <c r="Q34" s="753"/>
      <c r="R34" s="753"/>
      <c r="S34" s="753"/>
    </row>
    <row r="35" spans="1:19" ht="17.25" customHeight="1">
      <c r="A35" s="121"/>
      <c r="B35" s="649" t="s">
        <v>241</v>
      </c>
      <c r="C35" s="770"/>
      <c r="D35" s="770"/>
      <c r="E35" s="770"/>
      <c r="F35" s="770"/>
      <c r="G35" s="770"/>
      <c r="H35" s="770"/>
      <c r="I35" s="770"/>
      <c r="J35" s="770"/>
      <c r="K35" s="770"/>
      <c r="L35" s="770"/>
      <c r="M35" s="770"/>
      <c r="N35" s="770"/>
      <c r="O35" s="770"/>
      <c r="P35" s="770"/>
      <c r="Q35" s="770"/>
      <c r="R35" s="770"/>
      <c r="S35" s="770"/>
    </row>
    <row r="36" spans="1:19" ht="17.25" customHeight="1">
      <c r="A36" s="121"/>
      <c r="B36" s="761"/>
      <c r="C36" s="762"/>
      <c r="D36" s="762"/>
      <c r="E36" s="762"/>
      <c r="F36" s="762"/>
      <c r="G36" s="762"/>
      <c r="H36" s="762"/>
      <c r="I36" s="762"/>
      <c r="J36" s="762"/>
      <c r="K36" s="762"/>
      <c r="L36" s="762"/>
      <c r="M36" s="762"/>
      <c r="N36" s="762"/>
      <c r="O36" s="762"/>
      <c r="P36" s="762"/>
      <c r="Q36" s="762"/>
      <c r="R36" s="762"/>
      <c r="S36" s="762"/>
    </row>
    <row r="37" spans="1:19" ht="17.25" customHeight="1">
      <c r="A37" s="121"/>
      <c r="B37" s="763"/>
      <c r="C37" s="764"/>
      <c r="D37" s="764"/>
      <c r="E37" s="764"/>
      <c r="F37" s="764"/>
      <c r="G37" s="764"/>
      <c r="H37" s="764"/>
      <c r="I37" s="764"/>
      <c r="J37" s="764"/>
      <c r="K37" s="764"/>
      <c r="L37" s="764"/>
      <c r="M37" s="764"/>
      <c r="N37" s="764"/>
      <c r="O37" s="764"/>
      <c r="P37" s="764"/>
      <c r="Q37" s="764"/>
      <c r="R37" s="764"/>
      <c r="S37" s="764"/>
    </row>
    <row r="38" spans="1:19" ht="17.25" customHeight="1">
      <c r="A38" s="121"/>
      <c r="B38" s="763"/>
      <c r="C38" s="764"/>
      <c r="D38" s="764"/>
      <c r="E38" s="764"/>
      <c r="F38" s="764"/>
      <c r="G38" s="764"/>
      <c r="H38" s="764"/>
      <c r="I38" s="764"/>
      <c r="J38" s="764"/>
      <c r="K38" s="764"/>
      <c r="L38" s="764"/>
      <c r="M38" s="764"/>
      <c r="N38" s="764"/>
      <c r="O38" s="764"/>
      <c r="P38" s="764"/>
      <c r="Q38" s="764"/>
      <c r="R38" s="764"/>
      <c r="S38" s="764"/>
    </row>
    <row r="39" spans="1:19" ht="17.25" customHeight="1">
      <c r="A39" s="125"/>
      <c r="B39" s="771"/>
      <c r="C39" s="772"/>
      <c r="D39" s="772"/>
      <c r="E39" s="772"/>
      <c r="F39" s="772"/>
      <c r="G39" s="772"/>
      <c r="H39" s="772"/>
      <c r="I39" s="772"/>
      <c r="J39" s="772"/>
      <c r="K39" s="772"/>
      <c r="L39" s="772"/>
      <c r="M39" s="772"/>
      <c r="N39" s="772"/>
      <c r="O39" s="772"/>
      <c r="P39" s="772"/>
      <c r="Q39" s="772"/>
      <c r="R39" s="772"/>
      <c r="S39" s="772"/>
    </row>
    <row r="40" spans="1:19" ht="17.25" customHeight="1">
      <c r="A40" s="121"/>
      <c r="B40" s="649" t="s">
        <v>687</v>
      </c>
      <c r="C40" s="770"/>
      <c r="D40" s="770"/>
      <c r="E40" s="770"/>
      <c r="F40" s="770"/>
      <c r="G40" s="770"/>
      <c r="H40" s="770"/>
      <c r="I40" s="770"/>
      <c r="J40" s="770"/>
      <c r="K40" s="770"/>
      <c r="L40" s="770"/>
      <c r="M40" s="770"/>
      <c r="N40" s="770"/>
      <c r="O40" s="770"/>
      <c r="P40" s="770"/>
      <c r="Q40" s="770"/>
      <c r="R40" s="770"/>
      <c r="S40" s="770"/>
    </row>
    <row r="41" spans="1:19" ht="17.25" customHeight="1">
      <c r="A41" s="121"/>
      <c r="B41" s="761"/>
      <c r="C41" s="762"/>
      <c r="D41" s="762"/>
      <c r="E41" s="762"/>
      <c r="F41" s="762"/>
      <c r="G41" s="762"/>
      <c r="H41" s="762"/>
      <c r="I41" s="762"/>
      <c r="J41" s="762"/>
      <c r="K41" s="762"/>
      <c r="L41" s="762"/>
      <c r="M41" s="762"/>
      <c r="N41" s="762"/>
      <c r="O41" s="762"/>
      <c r="P41" s="762"/>
      <c r="Q41" s="762"/>
      <c r="R41" s="762"/>
      <c r="S41" s="762"/>
    </row>
    <row r="42" spans="1:19" ht="17.25" customHeight="1">
      <c r="A42" s="121"/>
      <c r="B42" s="763"/>
      <c r="C42" s="764"/>
      <c r="D42" s="764"/>
      <c r="E42" s="764"/>
      <c r="F42" s="764"/>
      <c r="G42" s="764"/>
      <c r="H42" s="764"/>
      <c r="I42" s="764"/>
      <c r="J42" s="764"/>
      <c r="K42" s="764"/>
      <c r="L42" s="764"/>
      <c r="M42" s="764"/>
      <c r="N42" s="764"/>
      <c r="O42" s="764"/>
      <c r="P42" s="764"/>
      <c r="Q42" s="764"/>
      <c r="R42" s="764"/>
      <c r="S42" s="764"/>
    </row>
    <row r="43" spans="1:19" ht="17.25" customHeight="1">
      <c r="A43" s="121"/>
      <c r="B43" s="763"/>
      <c r="C43" s="764"/>
      <c r="D43" s="764"/>
      <c r="E43" s="764"/>
      <c r="F43" s="764"/>
      <c r="G43" s="764"/>
      <c r="H43" s="764"/>
      <c r="I43" s="764"/>
      <c r="J43" s="764"/>
      <c r="K43" s="764"/>
      <c r="L43" s="764"/>
      <c r="M43" s="764"/>
      <c r="N43" s="764"/>
      <c r="O43" s="764"/>
      <c r="P43" s="764"/>
      <c r="Q43" s="764"/>
      <c r="R43" s="764"/>
      <c r="S43" s="764"/>
    </row>
    <row r="44" spans="1:19" ht="17.25" customHeight="1">
      <c r="A44" s="122"/>
      <c r="B44" s="763"/>
      <c r="C44" s="764"/>
      <c r="D44" s="764"/>
      <c r="E44" s="764"/>
      <c r="F44" s="764"/>
      <c r="G44" s="764"/>
      <c r="H44" s="764"/>
      <c r="I44" s="764"/>
      <c r="J44" s="764"/>
      <c r="K44" s="764"/>
      <c r="L44" s="764"/>
      <c r="M44" s="764"/>
      <c r="N44" s="764"/>
      <c r="O44" s="764"/>
      <c r="P44" s="764"/>
      <c r="Q44" s="764"/>
      <c r="R44" s="764"/>
      <c r="S44" s="764"/>
    </row>
    <row r="45" spans="1:19" ht="17.25" customHeight="1">
      <c r="A45" s="50" t="s">
        <v>242</v>
      </c>
      <c r="B45" s="727" t="s">
        <v>688</v>
      </c>
      <c r="C45" s="753"/>
      <c r="D45" s="753"/>
      <c r="E45" s="753"/>
      <c r="F45" s="753"/>
      <c r="G45" s="753"/>
      <c r="H45" s="753"/>
      <c r="I45" s="753"/>
      <c r="J45" s="753"/>
      <c r="K45" s="753"/>
      <c r="L45" s="753"/>
      <c r="M45" s="753"/>
      <c r="N45" s="753"/>
      <c r="O45" s="753"/>
      <c r="P45" s="753"/>
      <c r="Q45" s="753"/>
      <c r="R45" s="753"/>
      <c r="S45" s="753"/>
    </row>
    <row r="46" spans="1:19" ht="17.25" customHeight="1">
      <c r="A46" s="121"/>
      <c r="B46" s="119" t="str">
        <f>IF(ご使用方法・データ入力!D41="公募","☑","□")</f>
        <v>□</v>
      </c>
      <c r="C46" s="775" t="s">
        <v>244</v>
      </c>
      <c r="D46" s="775"/>
      <c r="E46" s="765" t="str">
        <f>IF(ご使用方法・データ入力!D41="公募",ご使用方法・データ入力!D34,"")</f>
        <v/>
      </c>
      <c r="F46" s="765"/>
      <c r="G46" s="765"/>
      <c r="H46" s="765"/>
      <c r="I46" s="108"/>
      <c r="J46" s="108"/>
      <c r="K46" s="108"/>
      <c r="L46" s="108"/>
      <c r="M46" s="108"/>
      <c r="N46" s="108"/>
      <c r="O46" s="108"/>
      <c r="P46" s="108"/>
      <c r="Q46" s="108"/>
      <c r="R46" s="108"/>
      <c r="S46" s="109"/>
    </row>
    <row r="47" spans="1:19" ht="17.25" customHeight="1">
      <c r="A47" s="121"/>
      <c r="B47" s="108"/>
      <c r="C47" s="149" t="s">
        <v>37</v>
      </c>
      <c r="D47" s="144" t="s">
        <v>461</v>
      </c>
      <c r="E47" s="108"/>
      <c r="F47" s="119" t="s">
        <v>243</v>
      </c>
      <c r="G47" s="648" t="s">
        <v>245</v>
      </c>
      <c r="H47" s="648"/>
      <c r="I47" s="648"/>
      <c r="J47" s="648"/>
      <c r="K47" s="648"/>
      <c r="L47" s="108"/>
      <c r="M47" s="117"/>
      <c r="N47" s="117"/>
      <c r="O47" s="117"/>
      <c r="P47" s="117"/>
      <c r="Q47" s="117"/>
      <c r="R47" s="117"/>
      <c r="S47" s="109"/>
    </row>
    <row r="48" spans="1:19" ht="17.25" customHeight="1">
      <c r="A48" s="121"/>
      <c r="B48" s="108"/>
      <c r="C48" s="108"/>
      <c r="D48" s="144"/>
      <c r="E48" s="108"/>
      <c r="F48" s="119" t="s">
        <v>243</v>
      </c>
      <c r="G48" s="648" t="s">
        <v>246</v>
      </c>
      <c r="H48" s="648"/>
      <c r="I48" s="648"/>
      <c r="J48" s="648"/>
      <c r="K48" s="648"/>
      <c r="L48" s="119" t="s">
        <v>293</v>
      </c>
      <c r="M48" s="596"/>
      <c r="N48" s="596"/>
      <c r="O48" s="596"/>
      <c r="P48" s="596"/>
      <c r="Q48" s="596"/>
      <c r="R48" s="596"/>
      <c r="S48" s="109" t="s">
        <v>295</v>
      </c>
    </row>
    <row r="49" spans="1:19" ht="17.25" customHeight="1">
      <c r="A49" s="121"/>
      <c r="B49" s="108"/>
      <c r="C49" s="108"/>
      <c r="D49" s="144"/>
      <c r="E49" s="108"/>
      <c r="F49" s="119" t="s">
        <v>243</v>
      </c>
      <c r="G49" s="648" t="s">
        <v>247</v>
      </c>
      <c r="H49" s="648"/>
      <c r="I49" s="648"/>
      <c r="J49" s="648"/>
      <c r="K49" s="648"/>
      <c r="L49" s="119" t="s">
        <v>293</v>
      </c>
      <c r="M49" s="596" t="s">
        <v>296</v>
      </c>
      <c r="N49" s="596"/>
      <c r="O49" s="596"/>
      <c r="P49" s="596"/>
      <c r="Q49" s="596"/>
      <c r="R49" s="596"/>
      <c r="S49" s="109" t="s">
        <v>295</v>
      </c>
    </row>
    <row r="50" spans="1:19" ht="17.25" customHeight="1">
      <c r="A50" s="121"/>
      <c r="B50" s="108"/>
      <c r="C50" s="108"/>
      <c r="D50" s="144"/>
      <c r="E50" s="108"/>
      <c r="F50" s="119" t="s">
        <v>243</v>
      </c>
      <c r="G50" s="648" t="s">
        <v>248</v>
      </c>
      <c r="H50" s="648"/>
      <c r="I50" s="648"/>
      <c r="J50" s="648"/>
      <c r="K50" s="648"/>
      <c r="L50" s="119" t="s">
        <v>293</v>
      </c>
      <c r="M50" s="596"/>
      <c r="N50" s="596"/>
      <c r="O50" s="596"/>
      <c r="P50" s="596"/>
      <c r="Q50" s="596"/>
      <c r="R50" s="596"/>
      <c r="S50" s="109" t="s">
        <v>295</v>
      </c>
    </row>
    <row r="51" spans="1:19" ht="17.25" customHeight="1">
      <c r="A51" s="121"/>
      <c r="B51" s="108"/>
      <c r="C51" s="149" t="s">
        <v>459</v>
      </c>
      <c r="D51" s="144" t="s">
        <v>462</v>
      </c>
      <c r="E51" s="108"/>
      <c r="F51" s="119" t="s">
        <v>243</v>
      </c>
      <c r="G51" s="648" t="s">
        <v>249</v>
      </c>
      <c r="H51" s="648"/>
      <c r="I51" s="648"/>
      <c r="J51" s="648"/>
      <c r="K51" s="648"/>
      <c r="L51" s="119"/>
      <c r="M51" s="107"/>
      <c r="N51" s="107"/>
      <c r="O51" s="107"/>
      <c r="P51" s="107"/>
      <c r="Q51" s="107"/>
      <c r="R51" s="107"/>
      <c r="S51" s="109"/>
    </row>
    <row r="52" spans="1:19" ht="17.25" customHeight="1">
      <c r="A52" s="121"/>
      <c r="B52" s="108"/>
      <c r="C52" s="108"/>
      <c r="D52" s="144"/>
      <c r="E52" s="108"/>
      <c r="F52" s="119" t="s">
        <v>243</v>
      </c>
      <c r="G52" s="648" t="s">
        <v>250</v>
      </c>
      <c r="H52" s="648"/>
      <c r="I52" s="648"/>
      <c r="J52" s="648"/>
      <c r="K52" s="648"/>
      <c r="L52" s="119"/>
      <c r="M52" s="107"/>
      <c r="N52" s="107"/>
      <c r="O52" s="107"/>
      <c r="P52" s="107"/>
      <c r="Q52" s="107"/>
      <c r="R52" s="107"/>
      <c r="S52" s="109"/>
    </row>
    <row r="53" spans="1:19" ht="17.25" customHeight="1">
      <c r="A53" s="121"/>
      <c r="B53" s="108"/>
      <c r="C53" s="108"/>
      <c r="D53" s="144"/>
      <c r="E53" s="108"/>
      <c r="F53" s="119" t="s">
        <v>243</v>
      </c>
      <c r="G53" s="648" t="s">
        <v>251</v>
      </c>
      <c r="H53" s="648"/>
      <c r="I53" s="648"/>
      <c r="J53" s="648"/>
      <c r="K53" s="648"/>
      <c r="L53" s="119" t="s">
        <v>297</v>
      </c>
      <c r="M53" s="596" t="s">
        <v>298</v>
      </c>
      <c r="N53" s="596"/>
      <c r="O53" s="596"/>
      <c r="P53" s="596"/>
      <c r="Q53" s="596"/>
      <c r="R53" s="596"/>
      <c r="S53" s="109" t="s">
        <v>295</v>
      </c>
    </row>
    <row r="54" spans="1:19" ht="17.25" customHeight="1">
      <c r="A54" s="121"/>
      <c r="B54" s="108"/>
      <c r="C54" s="108"/>
      <c r="D54" s="144"/>
      <c r="E54" s="108"/>
      <c r="F54" s="119" t="s">
        <v>243</v>
      </c>
      <c r="G54" s="648" t="s">
        <v>248</v>
      </c>
      <c r="H54" s="648"/>
      <c r="I54" s="648"/>
      <c r="J54" s="648"/>
      <c r="K54" s="648"/>
      <c r="L54" s="119" t="s">
        <v>293</v>
      </c>
      <c r="M54" s="596"/>
      <c r="N54" s="596"/>
      <c r="O54" s="596"/>
      <c r="P54" s="596"/>
      <c r="Q54" s="596"/>
      <c r="R54" s="596"/>
      <c r="S54" s="109" t="s">
        <v>295</v>
      </c>
    </row>
    <row r="55" spans="1:19" ht="17.25" customHeight="1">
      <c r="A55" s="121"/>
      <c r="B55" s="119" t="str">
        <f>IF(ご使用方法・データ入力!D41="推薦","☑","□")</f>
        <v>☑</v>
      </c>
      <c r="C55" s="775" t="s">
        <v>252</v>
      </c>
      <c r="D55" s="775"/>
      <c r="E55" s="765">
        <f>IF(ご使用方法・データ入力!D41="推薦",ご使用方法・データ入力!D34,"")</f>
        <v>20</v>
      </c>
      <c r="F55" s="765"/>
      <c r="G55" s="765"/>
      <c r="H55" s="765"/>
      <c r="I55" s="108"/>
      <c r="J55" s="108"/>
      <c r="K55" s="108"/>
      <c r="L55" s="108"/>
      <c r="M55" s="108"/>
      <c r="N55" s="108"/>
      <c r="O55" s="108"/>
      <c r="P55" s="108"/>
      <c r="Q55" s="108"/>
      <c r="R55" s="108"/>
      <c r="S55" s="109"/>
    </row>
    <row r="56" spans="1:19" ht="17.25" customHeight="1">
      <c r="A56" s="125"/>
      <c r="B56" s="126"/>
      <c r="C56" s="749" t="s">
        <v>253</v>
      </c>
      <c r="D56" s="749"/>
      <c r="E56" s="749"/>
      <c r="F56" s="749"/>
      <c r="G56" s="151" t="s">
        <v>300</v>
      </c>
      <c r="H56" s="714"/>
      <c r="I56" s="714"/>
      <c r="J56" s="714"/>
      <c r="K56" s="714"/>
      <c r="L56" s="714"/>
      <c r="M56" s="714"/>
      <c r="N56" s="714"/>
      <c r="O56" s="714"/>
      <c r="P56" s="714"/>
      <c r="Q56" s="714"/>
      <c r="R56" s="714"/>
      <c r="S56" s="124" t="s">
        <v>301</v>
      </c>
    </row>
    <row r="57" spans="1:19" ht="17.25" customHeight="1">
      <c r="A57" s="122"/>
      <c r="B57" s="776" t="s">
        <v>254</v>
      </c>
      <c r="C57" s="776"/>
      <c r="D57" s="776"/>
      <c r="E57" s="776"/>
      <c r="F57" s="66" t="s">
        <v>156</v>
      </c>
      <c r="G57" s="528" t="s">
        <v>142</v>
      </c>
      <c r="H57" s="528"/>
      <c r="I57" s="136"/>
      <c r="J57" s="111"/>
      <c r="K57" s="111"/>
      <c r="L57" s="111"/>
      <c r="M57" s="111"/>
      <c r="N57" s="111"/>
      <c r="O57" s="111"/>
      <c r="P57" s="111"/>
      <c r="Q57" s="111"/>
      <c r="R57" s="111"/>
      <c r="S57" s="46"/>
    </row>
    <row r="58" spans="1:19" ht="17.25" customHeight="1">
      <c r="A58" s="50" t="s">
        <v>257</v>
      </c>
      <c r="B58" s="727" t="s">
        <v>689</v>
      </c>
      <c r="C58" s="753"/>
      <c r="D58" s="753"/>
      <c r="E58" s="753"/>
      <c r="F58" s="753"/>
      <c r="G58" s="753"/>
      <c r="H58" s="753"/>
      <c r="I58" s="753"/>
      <c r="J58" s="753"/>
      <c r="K58" s="753"/>
      <c r="L58" s="753"/>
      <c r="M58" s="753"/>
      <c r="N58" s="753"/>
      <c r="O58" s="753"/>
      <c r="P58" s="753"/>
      <c r="Q58" s="753"/>
      <c r="R58" s="753"/>
      <c r="S58" s="753"/>
    </row>
    <row r="59" spans="1:19" ht="17.25" customHeight="1">
      <c r="A59" s="121"/>
      <c r="B59" s="754">
        <f>①海外研修実施希望申込書!B55</f>
        <v>0</v>
      </c>
      <c r="C59" s="755"/>
      <c r="D59" s="755"/>
      <c r="E59" s="755"/>
      <c r="F59" s="755"/>
      <c r="G59" s="755"/>
      <c r="H59" s="755"/>
      <c r="I59" s="755"/>
      <c r="J59" s="755"/>
      <c r="K59" s="755"/>
      <c r="L59" s="755"/>
      <c r="M59" s="755"/>
      <c r="N59" s="755"/>
      <c r="O59" s="755"/>
      <c r="P59" s="755"/>
      <c r="Q59" s="755"/>
      <c r="R59" s="755"/>
      <c r="S59" s="755"/>
    </row>
    <row r="60" spans="1:19" ht="17.25" customHeight="1">
      <c r="A60" s="121"/>
      <c r="B60" s="756"/>
      <c r="C60" s="757"/>
      <c r="D60" s="757"/>
      <c r="E60" s="757"/>
      <c r="F60" s="757"/>
      <c r="G60" s="757"/>
      <c r="H60" s="757"/>
      <c r="I60" s="757"/>
      <c r="J60" s="757"/>
      <c r="K60" s="757"/>
      <c r="L60" s="757"/>
      <c r="M60" s="757"/>
      <c r="N60" s="757"/>
      <c r="O60" s="757"/>
      <c r="P60" s="757"/>
      <c r="Q60" s="757"/>
      <c r="R60" s="757"/>
      <c r="S60" s="757"/>
    </row>
    <row r="61" spans="1:19" ht="17.25" customHeight="1">
      <c r="A61" s="122"/>
      <c r="B61" s="756"/>
      <c r="C61" s="757"/>
      <c r="D61" s="757"/>
      <c r="E61" s="757"/>
      <c r="F61" s="757"/>
      <c r="G61" s="757"/>
      <c r="H61" s="757"/>
      <c r="I61" s="757"/>
      <c r="J61" s="757"/>
      <c r="K61" s="757"/>
      <c r="L61" s="757"/>
      <c r="M61" s="757"/>
      <c r="N61" s="757"/>
      <c r="O61" s="757"/>
      <c r="P61" s="757"/>
      <c r="Q61" s="757"/>
      <c r="R61" s="757"/>
      <c r="S61" s="757"/>
    </row>
    <row r="62" spans="1:19" ht="17.25" customHeight="1">
      <c r="A62" s="50" t="s">
        <v>258</v>
      </c>
      <c r="B62" s="726" t="s">
        <v>249</v>
      </c>
      <c r="C62" s="726"/>
      <c r="D62" s="726"/>
      <c r="E62" s="726"/>
      <c r="F62" s="726"/>
      <c r="G62" s="726"/>
      <c r="H62" s="726"/>
      <c r="I62" s="726"/>
      <c r="J62" s="726"/>
      <c r="K62" s="726"/>
      <c r="L62" s="726"/>
      <c r="M62" s="726"/>
      <c r="N62" s="726"/>
      <c r="O62" s="726"/>
      <c r="P62" s="726"/>
      <c r="Q62" s="726"/>
      <c r="R62" s="726"/>
      <c r="S62" s="727"/>
    </row>
    <row r="63" spans="1:19" ht="17.25" customHeight="1">
      <c r="A63" s="121"/>
      <c r="B63" s="648" t="s">
        <v>259</v>
      </c>
      <c r="C63" s="648"/>
      <c r="D63" s="648"/>
      <c r="E63" s="648"/>
      <c r="F63" s="610" t="str">
        <f>ご使用方法・データ入力!D52</f>
        <v>Kaigai Kenshu Inc.</v>
      </c>
      <c r="G63" s="610"/>
      <c r="H63" s="610"/>
      <c r="I63" s="610"/>
      <c r="J63" s="610"/>
      <c r="K63" s="610"/>
      <c r="L63" s="610"/>
      <c r="M63" s="610"/>
      <c r="N63" s="610"/>
      <c r="O63" s="610"/>
      <c r="P63" s="610"/>
      <c r="Q63" s="610"/>
      <c r="R63" s="610"/>
      <c r="S63" s="628"/>
    </row>
    <row r="64" spans="1:19" ht="17.25" customHeight="1">
      <c r="A64" s="121"/>
      <c r="B64" s="648" t="s">
        <v>260</v>
      </c>
      <c r="C64" s="648"/>
      <c r="D64" s="648"/>
      <c r="E64" s="648"/>
      <c r="F64" s="650"/>
      <c r="G64" s="650"/>
      <c r="H64" s="650"/>
      <c r="I64" s="650"/>
      <c r="J64" s="650"/>
      <c r="K64" s="650"/>
      <c r="L64" s="650"/>
      <c r="M64" s="650"/>
      <c r="N64" s="650"/>
      <c r="O64" s="650"/>
      <c r="P64" s="650"/>
      <c r="Q64" s="650"/>
      <c r="R64" s="650"/>
      <c r="S64" s="651"/>
    </row>
    <row r="65" spans="1:19" ht="17.25" customHeight="1">
      <c r="A65" s="121"/>
      <c r="B65" s="758" t="s">
        <v>261</v>
      </c>
      <c r="C65" s="758"/>
      <c r="D65" s="758"/>
      <c r="E65" s="758"/>
      <c r="F65" s="611" t="str">
        <f>ご使用方法・データ入力!D53&amp;"／TEL "&amp;ご使用方法・データ入力!D55&amp;"／FAX "&amp;ご使用方法・データ入力!D56</f>
        <v>Jakarta Rd. 123, Jakarta, Indonesia／TEL +62123456789／FAX -</v>
      </c>
      <c r="G65" s="611"/>
      <c r="H65" s="611"/>
      <c r="I65" s="611"/>
      <c r="J65" s="611"/>
      <c r="K65" s="611"/>
      <c r="L65" s="611"/>
      <c r="M65" s="611"/>
      <c r="N65" s="611"/>
      <c r="O65" s="611"/>
      <c r="P65" s="611"/>
      <c r="Q65" s="611"/>
      <c r="R65" s="611"/>
      <c r="S65" s="612"/>
    </row>
    <row r="66" spans="1:19" ht="17.25" customHeight="1">
      <c r="A66" s="121"/>
      <c r="B66" s="758"/>
      <c r="C66" s="758"/>
      <c r="D66" s="758"/>
      <c r="E66" s="758"/>
      <c r="F66" s="611"/>
      <c r="G66" s="611"/>
      <c r="H66" s="611"/>
      <c r="I66" s="611"/>
      <c r="J66" s="611"/>
      <c r="K66" s="611"/>
      <c r="L66" s="611"/>
      <c r="M66" s="611"/>
      <c r="N66" s="611"/>
      <c r="O66" s="611"/>
      <c r="P66" s="611"/>
      <c r="Q66" s="611"/>
      <c r="R66" s="611"/>
      <c r="S66" s="612"/>
    </row>
    <row r="67" spans="1:19" ht="17.25" customHeight="1">
      <c r="A67" s="121"/>
      <c r="B67" s="648" t="s">
        <v>262</v>
      </c>
      <c r="C67" s="648"/>
      <c r="D67" s="648"/>
      <c r="E67" s="648"/>
      <c r="F67" s="650"/>
      <c r="G67" s="650"/>
      <c r="H67" s="650"/>
      <c r="I67" s="650"/>
      <c r="J67" s="650"/>
      <c r="K67" s="650"/>
      <c r="L67" s="650"/>
      <c r="M67" s="650"/>
      <c r="N67" s="650"/>
      <c r="O67" s="650"/>
      <c r="P67" s="650"/>
      <c r="Q67" s="650"/>
      <c r="R67" s="650"/>
      <c r="S67" s="651"/>
    </row>
    <row r="68" spans="1:19" ht="17.25" customHeight="1">
      <c r="A68" s="121"/>
      <c r="B68" s="648" t="s">
        <v>263</v>
      </c>
      <c r="C68" s="648"/>
      <c r="D68" s="648"/>
      <c r="E68" s="648"/>
      <c r="F68" s="648"/>
      <c r="G68" s="648"/>
      <c r="H68" s="648"/>
      <c r="I68" s="648"/>
      <c r="J68" s="119" t="s">
        <v>303</v>
      </c>
      <c r="K68" s="710">
        <v>1</v>
      </c>
      <c r="L68" s="710"/>
      <c r="M68" s="710"/>
      <c r="N68" s="711">
        <v>1</v>
      </c>
      <c r="O68" s="711"/>
      <c r="P68" s="712">
        <v>1</v>
      </c>
      <c r="Q68" s="712"/>
      <c r="R68" s="159">
        <v>0.01</v>
      </c>
      <c r="S68" s="118" t="s">
        <v>304</v>
      </c>
    </row>
    <row r="69" spans="1:19" ht="17.25" customHeight="1">
      <c r="A69" s="121"/>
      <c r="B69" s="648" t="s">
        <v>264</v>
      </c>
      <c r="C69" s="648"/>
      <c r="D69" s="648"/>
      <c r="E69" s="648"/>
      <c r="F69" s="648"/>
      <c r="G69" s="648"/>
      <c r="H69" s="648"/>
      <c r="I69" s="648"/>
      <c r="J69" s="648"/>
      <c r="K69" s="648"/>
      <c r="L69" s="648"/>
      <c r="M69" s="648"/>
      <c r="N69" s="648"/>
      <c r="O69" s="648"/>
      <c r="P69" s="648"/>
      <c r="Q69" s="648"/>
      <c r="R69" s="648"/>
      <c r="S69" s="649"/>
    </row>
    <row r="70" spans="1:19" ht="17.25" customHeight="1">
      <c r="A70" s="121"/>
      <c r="B70" s="631"/>
      <c r="C70" s="631"/>
      <c r="D70" s="631"/>
      <c r="E70" s="631"/>
      <c r="F70" s="631"/>
      <c r="G70" s="631"/>
      <c r="H70" s="631"/>
      <c r="I70" s="631"/>
      <c r="J70" s="631"/>
      <c r="K70" s="631"/>
      <c r="L70" s="631"/>
      <c r="M70" s="631"/>
      <c r="N70" s="631"/>
      <c r="O70" s="631"/>
      <c r="P70" s="631"/>
      <c r="Q70" s="631"/>
      <c r="R70" s="631"/>
      <c r="S70" s="632"/>
    </row>
    <row r="71" spans="1:19" ht="17.25" customHeight="1">
      <c r="A71" s="125"/>
      <c r="B71" s="751"/>
      <c r="C71" s="751"/>
      <c r="D71" s="751"/>
      <c r="E71" s="751"/>
      <c r="F71" s="751"/>
      <c r="G71" s="751"/>
      <c r="H71" s="751"/>
      <c r="I71" s="751"/>
      <c r="J71" s="751"/>
      <c r="K71" s="751"/>
      <c r="L71" s="751"/>
      <c r="M71" s="751"/>
      <c r="N71" s="751"/>
      <c r="O71" s="751"/>
      <c r="P71" s="751"/>
      <c r="Q71" s="751"/>
      <c r="R71" s="751"/>
      <c r="S71" s="752"/>
    </row>
    <row r="72" spans="1:19" ht="17.25" customHeight="1">
      <c r="A72" s="121"/>
      <c r="B72" s="648" t="s">
        <v>265</v>
      </c>
      <c r="C72" s="648"/>
      <c r="D72" s="648"/>
      <c r="E72" s="648"/>
      <c r="F72" s="648"/>
      <c r="G72" s="648"/>
      <c r="H72" s="648"/>
      <c r="I72" s="648"/>
      <c r="J72" s="648"/>
      <c r="K72" s="648"/>
      <c r="L72" s="648"/>
      <c r="M72" s="648"/>
      <c r="N72" s="648"/>
      <c r="O72" s="648"/>
      <c r="P72" s="648"/>
      <c r="Q72" s="648"/>
      <c r="R72" s="648"/>
      <c r="S72" s="649"/>
    </row>
    <row r="73" spans="1:19" ht="17.25" customHeight="1">
      <c r="A73" s="121"/>
      <c r="B73" s="108" t="s">
        <v>266</v>
      </c>
      <c r="C73" s="648" t="s">
        <v>267</v>
      </c>
      <c r="D73" s="648"/>
      <c r="E73" s="648"/>
      <c r="F73" s="648"/>
      <c r="G73" s="648"/>
      <c r="H73" s="648"/>
      <c r="I73" s="648"/>
      <c r="J73" s="648"/>
      <c r="K73" s="119" t="s">
        <v>243</v>
      </c>
      <c r="L73" s="108" t="s">
        <v>255</v>
      </c>
      <c r="M73" s="108"/>
      <c r="N73" s="119" t="s">
        <v>156</v>
      </c>
      <c r="O73" s="108" t="s">
        <v>256</v>
      </c>
      <c r="P73" s="108"/>
      <c r="Q73" s="108"/>
      <c r="R73" s="108"/>
      <c r="S73" s="109"/>
    </row>
    <row r="74" spans="1:19" ht="17.25" customHeight="1">
      <c r="A74" s="122"/>
      <c r="B74" s="111" t="s">
        <v>268</v>
      </c>
      <c r="C74" s="713" t="s">
        <v>269</v>
      </c>
      <c r="D74" s="713"/>
      <c r="E74" s="713"/>
      <c r="F74" s="119" t="s">
        <v>156</v>
      </c>
      <c r="G74" s="713" t="s">
        <v>270</v>
      </c>
      <c r="H74" s="713"/>
      <c r="I74" s="119" t="s">
        <v>243</v>
      </c>
      <c r="J74" s="111" t="s">
        <v>249</v>
      </c>
      <c r="K74" s="111"/>
      <c r="L74" s="111"/>
      <c r="M74" s="111"/>
      <c r="N74" s="111"/>
      <c r="O74" s="111"/>
      <c r="P74" s="111"/>
      <c r="Q74" s="111"/>
      <c r="R74" s="111"/>
      <c r="S74" s="46"/>
    </row>
    <row r="75" spans="1:19" ht="17.25" customHeight="1">
      <c r="A75" s="50" t="s">
        <v>271</v>
      </c>
      <c r="B75" s="726" t="s">
        <v>491</v>
      </c>
      <c r="C75" s="726"/>
      <c r="D75" s="726"/>
      <c r="E75" s="726"/>
      <c r="F75" s="726"/>
      <c r="G75" s="726"/>
      <c r="H75" s="726"/>
      <c r="I75" s="726"/>
      <c r="J75" s="726"/>
      <c r="K75" s="726"/>
      <c r="L75" s="726"/>
      <c r="M75" s="726"/>
      <c r="N75" s="726"/>
      <c r="O75" s="726"/>
      <c r="P75" s="726"/>
      <c r="Q75" s="726"/>
      <c r="R75" s="726"/>
      <c r="S75" s="727"/>
    </row>
    <row r="76" spans="1:19" ht="17.25" customHeight="1">
      <c r="A76" s="121"/>
      <c r="B76" s="149" t="s">
        <v>37</v>
      </c>
      <c r="C76" s="108" t="s">
        <v>272</v>
      </c>
      <c r="D76" s="144"/>
      <c r="E76" s="721">
        <v>1</v>
      </c>
      <c r="F76" s="721"/>
      <c r="G76" s="722" t="s">
        <v>273</v>
      </c>
      <c r="H76" s="722"/>
      <c r="I76" s="722"/>
      <c r="J76" s="722"/>
      <c r="K76" s="722"/>
      <c r="L76" s="108"/>
      <c r="M76" s="648" t="s">
        <v>274</v>
      </c>
      <c r="N76" s="648"/>
      <c r="O76" s="648"/>
      <c r="P76" s="650"/>
      <c r="Q76" s="650"/>
      <c r="R76" s="650"/>
      <c r="S76" s="651"/>
    </row>
    <row r="77" spans="1:19" ht="17.25" customHeight="1">
      <c r="A77" s="121"/>
      <c r="B77" s="108"/>
      <c r="C77" s="108" t="s">
        <v>275</v>
      </c>
      <c r="D77" s="144"/>
      <c r="E77" s="108"/>
      <c r="F77" s="722"/>
      <c r="G77" s="722"/>
      <c r="H77" s="722"/>
      <c r="I77" s="722"/>
      <c r="J77" s="722"/>
      <c r="K77" s="722"/>
      <c r="L77" s="722"/>
      <c r="M77" s="722"/>
      <c r="N77" s="722"/>
      <c r="O77" s="722"/>
      <c r="P77" s="722"/>
      <c r="Q77" s="722"/>
      <c r="R77" s="722"/>
      <c r="S77" s="723"/>
    </row>
    <row r="78" spans="1:19" ht="17.25" customHeight="1">
      <c r="A78" s="121"/>
      <c r="B78" s="149" t="s">
        <v>38</v>
      </c>
      <c r="C78" s="108" t="s">
        <v>272</v>
      </c>
      <c r="D78" s="144"/>
      <c r="E78" s="721">
        <v>1</v>
      </c>
      <c r="F78" s="721"/>
      <c r="G78" s="722" t="s">
        <v>273</v>
      </c>
      <c r="H78" s="722"/>
      <c r="I78" s="722"/>
      <c r="J78" s="722"/>
      <c r="K78" s="722"/>
      <c r="L78" s="108"/>
      <c r="M78" s="648" t="s">
        <v>274</v>
      </c>
      <c r="N78" s="648"/>
      <c r="O78" s="648"/>
      <c r="P78" s="650"/>
      <c r="Q78" s="650"/>
      <c r="R78" s="650"/>
      <c r="S78" s="651"/>
    </row>
    <row r="79" spans="1:19" ht="17.25" customHeight="1">
      <c r="A79" s="122"/>
      <c r="B79" s="111"/>
      <c r="C79" s="111" t="s">
        <v>275</v>
      </c>
      <c r="D79" s="147"/>
      <c r="E79" s="111"/>
      <c r="F79" s="724"/>
      <c r="G79" s="724"/>
      <c r="H79" s="724"/>
      <c r="I79" s="724"/>
      <c r="J79" s="724"/>
      <c r="K79" s="724"/>
      <c r="L79" s="724"/>
      <c r="M79" s="724"/>
      <c r="N79" s="724"/>
      <c r="O79" s="724"/>
      <c r="P79" s="724"/>
      <c r="Q79" s="724"/>
      <c r="R79" s="724"/>
      <c r="S79" s="725"/>
    </row>
    <row r="80" spans="1:19" ht="17.25" customHeight="1">
      <c r="A80" s="50" t="s">
        <v>276</v>
      </c>
      <c r="B80" s="726" t="s">
        <v>492</v>
      </c>
      <c r="C80" s="726"/>
      <c r="D80" s="726"/>
      <c r="E80" s="726"/>
      <c r="F80" s="726"/>
      <c r="G80" s="726"/>
      <c r="H80" s="726"/>
      <c r="I80" s="726"/>
      <c r="J80" s="726"/>
      <c r="K80" s="726"/>
      <c r="L80" s="726"/>
      <c r="M80" s="726"/>
      <c r="N80" s="726"/>
      <c r="O80" s="726"/>
      <c r="P80" s="726"/>
      <c r="Q80" s="726"/>
      <c r="R80" s="726"/>
      <c r="S80" s="727"/>
    </row>
    <row r="81" spans="1:19" ht="17.25" customHeight="1">
      <c r="A81" s="121"/>
      <c r="B81" s="66" t="s">
        <v>243</v>
      </c>
      <c r="C81" s="648" t="s">
        <v>277</v>
      </c>
      <c r="D81" s="648"/>
      <c r="E81" s="648"/>
      <c r="F81" s="648"/>
      <c r="G81" s="648"/>
      <c r="H81" s="648"/>
      <c r="I81" s="648"/>
      <c r="J81" s="648"/>
      <c r="K81" s="648"/>
      <c r="L81" s="648"/>
      <c r="M81" s="648"/>
      <c r="N81" s="648"/>
      <c r="O81" s="648"/>
      <c r="P81" s="648"/>
      <c r="Q81" s="648"/>
      <c r="R81" s="648"/>
      <c r="S81" s="649"/>
    </row>
    <row r="82" spans="1:19" ht="17.25" customHeight="1">
      <c r="A82" s="121"/>
      <c r="B82" s="66" t="s">
        <v>243</v>
      </c>
      <c r="C82" s="648" t="s">
        <v>278</v>
      </c>
      <c r="D82" s="648"/>
      <c r="E82" s="648"/>
      <c r="F82" s="648"/>
      <c r="G82" s="648"/>
      <c r="H82" s="648"/>
      <c r="I82" s="648"/>
      <c r="J82" s="648"/>
      <c r="K82" s="648"/>
      <c r="L82" s="648"/>
      <c r="M82" s="648"/>
      <c r="N82" s="648"/>
      <c r="O82" s="648"/>
      <c r="P82" s="648"/>
      <c r="Q82" s="648"/>
      <c r="R82" s="648"/>
      <c r="S82" s="649"/>
    </row>
    <row r="83" spans="1:19" ht="17.25" customHeight="1">
      <c r="A83" s="121"/>
      <c r="B83" s="66" t="s">
        <v>243</v>
      </c>
      <c r="C83" s="648" t="s">
        <v>279</v>
      </c>
      <c r="D83" s="648"/>
      <c r="E83" s="648"/>
      <c r="F83" s="648"/>
      <c r="G83" s="648"/>
      <c r="H83" s="648"/>
      <c r="I83" s="648"/>
      <c r="J83" s="648"/>
      <c r="K83" s="648"/>
      <c r="L83" s="648"/>
      <c r="M83" s="648"/>
      <c r="N83" s="648"/>
      <c r="O83" s="648"/>
      <c r="P83" s="648"/>
      <c r="Q83" s="648"/>
      <c r="R83" s="648"/>
      <c r="S83" s="649"/>
    </row>
    <row r="84" spans="1:19" ht="17.25" customHeight="1">
      <c r="A84" s="121"/>
      <c r="B84" s="66" t="s">
        <v>243</v>
      </c>
      <c r="C84" s="648" t="s">
        <v>280</v>
      </c>
      <c r="D84" s="648"/>
      <c r="E84" s="648"/>
      <c r="F84" s="648"/>
      <c r="G84" s="648"/>
      <c r="H84" s="648"/>
      <c r="I84" s="648"/>
      <c r="J84" s="648"/>
      <c r="K84" s="648"/>
      <c r="L84" s="648"/>
      <c r="M84" s="648"/>
      <c r="N84" s="648"/>
      <c r="O84" s="648"/>
      <c r="P84" s="648"/>
      <c r="Q84" s="648"/>
      <c r="R84" s="648"/>
      <c r="S84" s="649"/>
    </row>
    <row r="85" spans="1:19" ht="17.25" customHeight="1">
      <c r="A85" s="125"/>
      <c r="B85" s="248" t="s">
        <v>243</v>
      </c>
      <c r="C85" s="749" t="s">
        <v>281</v>
      </c>
      <c r="D85" s="749"/>
      <c r="E85" s="749"/>
      <c r="F85" s="749"/>
      <c r="G85" s="749"/>
      <c r="H85" s="749"/>
      <c r="I85" s="749"/>
      <c r="J85" s="749"/>
      <c r="K85" s="749"/>
      <c r="L85" s="749"/>
      <c r="M85" s="749"/>
      <c r="N85" s="749"/>
      <c r="O85" s="749"/>
      <c r="P85" s="749"/>
      <c r="Q85" s="749"/>
      <c r="R85" s="749"/>
      <c r="S85" s="750"/>
    </row>
    <row r="86" spans="1:19" ht="17.25" customHeight="1">
      <c r="A86" s="121"/>
      <c r="B86" s="648" t="s">
        <v>282</v>
      </c>
      <c r="C86" s="648"/>
      <c r="D86" s="648"/>
      <c r="E86" s="648"/>
      <c r="F86" s="648"/>
      <c r="G86" s="648"/>
      <c r="H86" s="648"/>
      <c r="I86" s="648"/>
      <c r="J86" s="648"/>
      <c r="K86" s="648"/>
      <c r="L86" s="648"/>
      <c r="M86" s="648"/>
      <c r="N86" s="648"/>
      <c r="O86" s="648"/>
      <c r="P86" s="648"/>
      <c r="Q86" s="648"/>
      <c r="R86" s="648"/>
      <c r="S86" s="649"/>
    </row>
    <row r="87" spans="1:19" ht="17.25" customHeight="1">
      <c r="A87" s="121"/>
      <c r="B87" s="648" t="s">
        <v>283</v>
      </c>
      <c r="C87" s="648"/>
      <c r="D87" s="648"/>
      <c r="E87" s="648"/>
      <c r="F87" s="648"/>
      <c r="G87" s="648"/>
      <c r="H87" s="648"/>
      <c r="I87" s="648"/>
      <c r="J87" s="648"/>
      <c r="K87" s="648"/>
      <c r="L87" s="648"/>
      <c r="M87" s="648"/>
      <c r="N87" s="648"/>
      <c r="O87" s="648"/>
      <c r="P87" s="648"/>
      <c r="Q87" s="648"/>
      <c r="R87" s="648"/>
      <c r="S87" s="649"/>
    </row>
    <row r="88" spans="1:19" ht="17.25" customHeight="1">
      <c r="A88" s="121"/>
      <c r="B88" s="648" t="s">
        <v>284</v>
      </c>
      <c r="C88" s="648"/>
      <c r="D88" s="648"/>
      <c r="E88" s="648"/>
      <c r="F88" s="648"/>
      <c r="G88" s="648"/>
      <c r="H88" s="648"/>
      <c r="I88" s="648"/>
      <c r="J88" s="648"/>
      <c r="K88" s="648"/>
      <c r="L88" s="648"/>
      <c r="M88" s="648"/>
      <c r="N88" s="648"/>
      <c r="O88" s="648"/>
      <c r="P88" s="648"/>
      <c r="Q88" s="648"/>
      <c r="R88" s="648"/>
      <c r="S88" s="649"/>
    </row>
    <row r="89" spans="1:19" ht="17.25" customHeight="1">
      <c r="A89" s="121"/>
      <c r="B89" s="648" t="s">
        <v>285</v>
      </c>
      <c r="C89" s="648"/>
      <c r="D89" s="648"/>
      <c r="E89" s="648"/>
      <c r="F89" s="648"/>
      <c r="G89" s="648"/>
      <c r="H89" s="648"/>
      <c r="I89" s="648"/>
      <c r="J89" s="648"/>
      <c r="K89" s="648"/>
      <c r="L89" s="648"/>
      <c r="M89" s="648"/>
      <c r="N89" s="648"/>
      <c r="O89" s="648"/>
      <c r="P89" s="648"/>
      <c r="Q89" s="648"/>
      <c r="R89" s="648"/>
      <c r="S89" s="649"/>
    </row>
    <row r="90" spans="1:19" ht="17.25" customHeight="1">
      <c r="A90" s="122"/>
      <c r="B90" s="713" t="s">
        <v>286</v>
      </c>
      <c r="C90" s="713"/>
      <c r="D90" s="713"/>
      <c r="E90" s="713"/>
      <c r="F90" s="713"/>
      <c r="G90" s="713"/>
      <c r="H90" s="713"/>
      <c r="I90" s="713"/>
      <c r="J90" s="713"/>
      <c r="K90" s="713"/>
      <c r="L90" s="713"/>
      <c r="M90" s="713"/>
      <c r="N90" s="713"/>
      <c r="O90" s="713"/>
      <c r="P90" s="713"/>
      <c r="Q90" s="713"/>
      <c r="R90" s="713"/>
      <c r="S90" s="748"/>
    </row>
    <row r="91" spans="1:19" ht="17.25" customHeight="1">
      <c r="A91" s="462"/>
      <c r="B91" s="462"/>
      <c r="C91" s="462"/>
      <c r="D91" s="462"/>
      <c r="E91" s="462"/>
      <c r="F91" s="462"/>
      <c r="G91" s="462"/>
      <c r="H91" s="462"/>
      <c r="I91" s="462"/>
      <c r="J91" s="462"/>
      <c r="K91" s="462"/>
      <c r="L91" s="462"/>
      <c r="M91" s="462"/>
      <c r="N91" s="462"/>
      <c r="O91" s="462"/>
      <c r="P91" s="462"/>
      <c r="Q91" s="462"/>
      <c r="R91" s="462"/>
      <c r="S91" s="462"/>
    </row>
    <row r="92" spans="1:19" ht="17.25" customHeight="1">
      <c r="A92" s="747" t="s">
        <v>288</v>
      </c>
      <c r="B92" s="611" t="s">
        <v>690</v>
      </c>
      <c r="C92" s="611"/>
      <c r="D92" s="611"/>
      <c r="E92" s="611"/>
      <c r="F92" s="611"/>
      <c r="G92" s="611"/>
      <c r="H92" s="611"/>
      <c r="I92" s="611"/>
      <c r="J92" s="611"/>
      <c r="K92" s="611"/>
      <c r="L92" s="611"/>
      <c r="M92" s="611"/>
      <c r="N92" s="611"/>
      <c r="O92" s="611"/>
      <c r="P92" s="611"/>
      <c r="Q92" s="611"/>
      <c r="R92" s="611"/>
      <c r="S92" s="611"/>
    </row>
    <row r="93" spans="1:19" ht="17.25" customHeight="1">
      <c r="A93" s="747"/>
      <c r="B93" s="611"/>
      <c r="C93" s="611"/>
      <c r="D93" s="611"/>
      <c r="E93" s="611"/>
      <c r="F93" s="611"/>
      <c r="G93" s="611"/>
      <c r="H93" s="611"/>
      <c r="I93" s="611"/>
      <c r="J93" s="611"/>
      <c r="K93" s="611"/>
      <c r="L93" s="611"/>
      <c r="M93" s="611"/>
      <c r="N93" s="611"/>
      <c r="O93" s="611"/>
      <c r="P93" s="611"/>
      <c r="Q93" s="611"/>
      <c r="R93" s="611"/>
      <c r="S93" s="611"/>
    </row>
    <row r="94" spans="1:19" ht="17.25" customHeight="1">
      <c r="A94" s="464" t="s">
        <v>289</v>
      </c>
      <c r="B94" s="648" t="s">
        <v>691</v>
      </c>
      <c r="C94" s="648"/>
      <c r="D94" s="648"/>
      <c r="E94" s="648"/>
      <c r="F94" s="648"/>
      <c r="G94" s="648"/>
      <c r="H94" s="648"/>
      <c r="I94" s="648"/>
      <c r="J94" s="648"/>
      <c r="K94" s="648"/>
      <c r="L94" s="648"/>
      <c r="M94" s="648"/>
      <c r="N94" s="648"/>
      <c r="O94" s="648"/>
      <c r="P94" s="648"/>
      <c r="Q94" s="648"/>
      <c r="R94" s="648"/>
      <c r="S94" s="648"/>
    </row>
    <row r="95" spans="1:19" ht="17.25" customHeight="1">
      <c r="A95" s="464" t="s">
        <v>290</v>
      </c>
      <c r="B95" s="648" t="s">
        <v>692</v>
      </c>
      <c r="C95" s="648"/>
      <c r="D95" s="648"/>
      <c r="E95" s="648"/>
      <c r="F95" s="648"/>
      <c r="G95" s="648"/>
      <c r="H95" s="648"/>
      <c r="I95" s="648"/>
      <c r="J95" s="648"/>
      <c r="K95" s="648"/>
      <c r="L95" s="648"/>
      <c r="M95" s="648"/>
      <c r="N95" s="648"/>
      <c r="O95" s="648"/>
      <c r="P95" s="648"/>
      <c r="Q95" s="648"/>
      <c r="R95" s="648"/>
      <c r="S95" s="648"/>
    </row>
    <row r="96" spans="1:19" ht="17.25" customHeight="1">
      <c r="A96" s="462"/>
      <c r="B96" s="462"/>
      <c r="C96" s="462"/>
      <c r="D96" s="462"/>
      <c r="E96" s="462"/>
      <c r="F96" s="462"/>
      <c r="G96" s="462"/>
      <c r="H96" s="462"/>
      <c r="I96" s="462"/>
      <c r="J96" s="462"/>
      <c r="K96" s="462"/>
      <c r="L96" s="462"/>
      <c r="M96" s="462"/>
      <c r="N96" s="462"/>
      <c r="O96" s="462"/>
      <c r="P96" s="462"/>
      <c r="Q96" s="462"/>
      <c r="R96" s="462"/>
      <c r="S96" s="462"/>
    </row>
    <row r="97" spans="1:19" ht="17.25" customHeight="1">
      <c r="A97" s="741" t="s">
        <v>693</v>
      </c>
      <c r="B97" s="741"/>
      <c r="C97" s="741"/>
      <c r="D97" s="741"/>
      <c r="E97" s="741"/>
      <c r="F97" s="741"/>
      <c r="G97" s="741"/>
      <c r="H97" s="741"/>
      <c r="I97" s="741"/>
      <c r="J97" s="741"/>
      <c r="K97" s="741"/>
      <c r="L97" s="741"/>
      <c r="M97" s="741"/>
      <c r="N97" s="741"/>
      <c r="O97" s="741"/>
      <c r="P97" s="741"/>
      <c r="Q97" s="741"/>
      <c r="R97" s="741"/>
      <c r="S97" s="741"/>
    </row>
    <row r="98" spans="1:19" ht="17.25" customHeight="1">
      <c r="A98" s="741"/>
      <c r="B98" s="741"/>
      <c r="C98" s="741"/>
      <c r="D98" s="741"/>
      <c r="E98" s="741"/>
      <c r="F98" s="741"/>
      <c r="G98" s="741"/>
      <c r="H98" s="741"/>
      <c r="I98" s="741"/>
      <c r="J98" s="741"/>
      <c r="K98" s="741"/>
      <c r="L98" s="741"/>
      <c r="M98" s="741"/>
      <c r="N98" s="741"/>
      <c r="O98" s="741"/>
      <c r="P98" s="741"/>
      <c r="Q98" s="741"/>
      <c r="R98" s="741"/>
      <c r="S98" s="741"/>
    </row>
    <row r="99" spans="1:19" ht="17.25" customHeight="1">
      <c r="A99" s="741"/>
      <c r="B99" s="741"/>
      <c r="C99" s="741"/>
      <c r="D99" s="741"/>
      <c r="E99" s="741"/>
      <c r="F99" s="741"/>
      <c r="G99" s="741"/>
      <c r="H99" s="741"/>
      <c r="I99" s="741"/>
      <c r="J99" s="741"/>
      <c r="K99" s="741"/>
      <c r="L99" s="741"/>
      <c r="M99" s="741"/>
      <c r="N99" s="741"/>
      <c r="O99" s="741"/>
      <c r="P99" s="741"/>
      <c r="Q99" s="741"/>
      <c r="R99" s="741"/>
      <c r="S99" s="741"/>
    </row>
    <row r="100" spans="1:19" ht="17.25" customHeight="1">
      <c r="A100" s="741"/>
      <c r="B100" s="741"/>
      <c r="C100" s="741"/>
      <c r="D100" s="741"/>
      <c r="E100" s="741"/>
      <c r="F100" s="741"/>
      <c r="G100" s="741"/>
      <c r="H100" s="741"/>
      <c r="I100" s="741"/>
      <c r="J100" s="741"/>
      <c r="K100" s="741"/>
      <c r="L100" s="741"/>
      <c r="M100" s="741"/>
      <c r="N100" s="741"/>
      <c r="O100" s="741"/>
      <c r="P100" s="741"/>
      <c r="Q100" s="741"/>
      <c r="R100" s="741"/>
      <c r="S100" s="741"/>
    </row>
    <row r="101" spans="1:19" ht="17.25" customHeight="1">
      <c r="A101" s="741"/>
      <c r="B101" s="741"/>
      <c r="C101" s="741"/>
      <c r="D101" s="741"/>
      <c r="E101" s="741"/>
      <c r="F101" s="741"/>
      <c r="G101" s="741"/>
      <c r="H101" s="741"/>
      <c r="I101" s="741"/>
      <c r="J101" s="741"/>
      <c r="K101" s="741"/>
      <c r="L101" s="741"/>
      <c r="M101" s="741"/>
      <c r="N101" s="741"/>
      <c r="O101" s="741"/>
      <c r="P101" s="741"/>
      <c r="Q101" s="741"/>
      <c r="R101" s="741"/>
      <c r="S101" s="741"/>
    </row>
    <row r="102" spans="1:19" ht="17.25" customHeight="1">
      <c r="A102" s="741"/>
      <c r="B102" s="741"/>
      <c r="C102" s="741"/>
      <c r="D102" s="741"/>
      <c r="E102" s="741"/>
      <c r="F102" s="741"/>
      <c r="G102" s="741"/>
      <c r="H102" s="741"/>
      <c r="I102" s="741"/>
      <c r="J102" s="741"/>
      <c r="K102" s="741"/>
      <c r="L102" s="741"/>
      <c r="M102" s="741"/>
      <c r="N102" s="741"/>
      <c r="O102" s="741"/>
      <c r="P102" s="741"/>
      <c r="Q102" s="741"/>
      <c r="R102" s="741"/>
      <c r="S102" s="741"/>
    </row>
    <row r="103" spans="1:19" ht="17.25" customHeight="1">
      <c r="A103" s="466"/>
      <c r="B103" s="466"/>
      <c r="C103" s="466"/>
      <c r="D103" s="466"/>
      <c r="E103" s="604" t="s">
        <v>150</v>
      </c>
      <c r="F103" s="715"/>
      <c r="G103" s="715"/>
      <c r="H103" s="715"/>
      <c r="I103" s="715"/>
      <c r="J103" s="715"/>
      <c r="K103" s="715"/>
      <c r="L103" s="715"/>
      <c r="M103" s="715"/>
      <c r="N103" s="715"/>
      <c r="O103" s="715"/>
      <c r="P103" s="605"/>
      <c r="Q103" s="462"/>
      <c r="R103" s="462"/>
      <c r="S103" s="462"/>
    </row>
    <row r="104" spans="1:19" ht="17.25" customHeight="1">
      <c r="A104" s="466"/>
      <c r="B104" s="466"/>
      <c r="C104" s="466"/>
      <c r="D104" s="466"/>
      <c r="E104" s="716"/>
      <c r="F104" s="658"/>
      <c r="G104" s="658"/>
      <c r="H104" s="658"/>
      <c r="I104" s="658"/>
      <c r="J104" s="658"/>
      <c r="K104" s="658"/>
      <c r="L104" s="658"/>
      <c r="M104" s="658"/>
      <c r="N104" s="658"/>
      <c r="O104" s="658"/>
      <c r="P104" s="717"/>
      <c r="Q104" s="462"/>
      <c r="R104" s="462"/>
      <c r="S104" s="462"/>
    </row>
    <row r="105" spans="1:19" ht="17.25" customHeight="1">
      <c r="A105" s="466"/>
      <c r="B105" s="466"/>
      <c r="C105" s="466"/>
      <c r="D105" s="466"/>
      <c r="E105" s="716"/>
      <c r="F105" s="658"/>
      <c r="G105" s="658"/>
      <c r="H105" s="658"/>
      <c r="I105" s="658"/>
      <c r="J105" s="658"/>
      <c r="K105" s="658"/>
      <c r="L105" s="658"/>
      <c r="M105" s="658"/>
      <c r="N105" s="658"/>
      <c r="O105" s="658"/>
      <c r="P105" s="717"/>
      <c r="Q105" s="462"/>
      <c r="R105" s="462"/>
      <c r="S105" s="462"/>
    </row>
    <row r="106" spans="1:19" ht="17.25" customHeight="1">
      <c r="A106" s="466"/>
      <c r="B106" s="466"/>
      <c r="C106" s="466"/>
      <c r="D106" s="466"/>
      <c r="E106" s="716"/>
      <c r="F106" s="658"/>
      <c r="G106" s="658"/>
      <c r="H106" s="658"/>
      <c r="I106" s="658"/>
      <c r="J106" s="658"/>
      <c r="K106" s="658"/>
      <c r="L106" s="658"/>
      <c r="M106" s="658"/>
      <c r="N106" s="658"/>
      <c r="O106" s="658"/>
      <c r="P106" s="717"/>
      <c r="Q106" s="462"/>
      <c r="R106" s="462"/>
      <c r="S106" s="462"/>
    </row>
    <row r="107" spans="1:19" ht="17.25" customHeight="1">
      <c r="A107" s="466"/>
      <c r="B107" s="466"/>
      <c r="C107" s="466"/>
      <c r="D107" s="466"/>
      <c r="E107" s="716"/>
      <c r="F107" s="658"/>
      <c r="G107" s="658"/>
      <c r="H107" s="658"/>
      <c r="I107" s="658"/>
      <c r="J107" s="658"/>
      <c r="K107" s="658"/>
      <c r="L107" s="658"/>
      <c r="M107" s="658"/>
      <c r="N107" s="658"/>
      <c r="O107" s="658"/>
      <c r="P107" s="717"/>
      <c r="Q107" s="462"/>
      <c r="R107" s="462"/>
      <c r="S107" s="462"/>
    </row>
    <row r="108" spans="1:19" ht="17.25" customHeight="1">
      <c r="A108" s="466"/>
      <c r="B108" s="466"/>
      <c r="C108" s="466"/>
      <c r="D108" s="466"/>
      <c r="E108" s="716"/>
      <c r="F108" s="658"/>
      <c r="G108" s="658"/>
      <c r="H108" s="658"/>
      <c r="I108" s="658"/>
      <c r="J108" s="658"/>
      <c r="K108" s="658"/>
      <c r="L108" s="658"/>
      <c r="M108" s="658"/>
      <c r="N108" s="658"/>
      <c r="O108" s="658"/>
      <c r="P108" s="717"/>
      <c r="Q108" s="462"/>
      <c r="R108" s="462"/>
      <c r="S108" s="462"/>
    </row>
    <row r="109" spans="1:19" ht="17.25" customHeight="1">
      <c r="A109" s="466"/>
      <c r="B109" s="466"/>
      <c r="C109" s="466"/>
      <c r="D109" s="466"/>
      <c r="E109" s="718"/>
      <c r="F109" s="719"/>
      <c r="G109" s="719"/>
      <c r="H109" s="719"/>
      <c r="I109" s="719"/>
      <c r="J109" s="719"/>
      <c r="K109" s="719"/>
      <c r="L109" s="719"/>
      <c r="M109" s="719"/>
      <c r="N109" s="719"/>
      <c r="O109" s="719"/>
      <c r="P109" s="720"/>
      <c r="Q109" s="462"/>
      <c r="R109" s="462"/>
      <c r="S109" s="462"/>
    </row>
    <row r="110" spans="1:19" ht="17.25" customHeight="1">
      <c r="A110" s="462"/>
      <c r="B110" s="462"/>
      <c r="C110" s="462"/>
      <c r="D110" s="462"/>
      <c r="E110" s="462"/>
      <c r="F110" s="462"/>
      <c r="G110" s="462"/>
      <c r="H110" s="462"/>
      <c r="I110" s="462"/>
      <c r="J110" s="462"/>
      <c r="K110" s="462"/>
      <c r="L110" s="462"/>
      <c r="M110" s="462"/>
      <c r="N110" s="462"/>
      <c r="O110" s="462"/>
      <c r="P110" s="462"/>
      <c r="Q110" s="462"/>
      <c r="R110" s="462"/>
      <c r="S110" s="462"/>
    </row>
    <row r="111" spans="1:19" ht="13.5">
      <c r="A111" s="267" t="s">
        <v>291</v>
      </c>
      <c r="B111" s="611" t="s">
        <v>694</v>
      </c>
      <c r="C111" s="611"/>
      <c r="D111" s="611"/>
      <c r="E111" s="611"/>
      <c r="F111" s="611"/>
      <c r="G111" s="611"/>
      <c r="H111" s="611"/>
      <c r="I111" s="611"/>
      <c r="J111" s="611"/>
      <c r="K111" s="611"/>
      <c r="L111" s="611"/>
      <c r="M111" s="611"/>
      <c r="N111" s="611"/>
      <c r="O111" s="611"/>
      <c r="P111" s="611"/>
      <c r="Q111" s="611"/>
      <c r="R111" s="611"/>
      <c r="S111" s="611"/>
    </row>
    <row r="112" spans="1:19" ht="13.5">
      <c r="A112" s="267"/>
      <c r="B112" s="611"/>
      <c r="C112" s="611"/>
      <c r="D112" s="611"/>
      <c r="E112" s="611"/>
      <c r="F112" s="611"/>
      <c r="G112" s="611"/>
      <c r="H112" s="611"/>
      <c r="I112" s="611"/>
      <c r="J112" s="611"/>
      <c r="K112" s="611"/>
      <c r="L112" s="611"/>
      <c r="M112" s="611"/>
      <c r="N112" s="611"/>
      <c r="O112" s="611"/>
      <c r="P112" s="611"/>
      <c r="Q112" s="611"/>
      <c r="R112" s="611"/>
      <c r="S112" s="611"/>
    </row>
    <row r="113" spans="1:19" ht="13.5">
      <c r="A113" s="267"/>
      <c r="B113" s="611"/>
      <c r="C113" s="611"/>
      <c r="D113" s="611"/>
      <c r="E113" s="611"/>
      <c r="F113" s="611"/>
      <c r="G113" s="611"/>
      <c r="H113" s="611"/>
      <c r="I113" s="611"/>
      <c r="J113" s="611"/>
      <c r="K113" s="611"/>
      <c r="L113" s="611"/>
      <c r="M113" s="611"/>
      <c r="N113" s="611"/>
      <c r="O113" s="611"/>
      <c r="P113" s="611"/>
      <c r="Q113" s="611"/>
      <c r="R113" s="611"/>
      <c r="S113" s="611"/>
    </row>
    <row r="114" spans="1:19" ht="13.5">
      <c r="A114" s="462"/>
      <c r="B114" s="611"/>
      <c r="C114" s="611"/>
      <c r="D114" s="611"/>
      <c r="E114" s="611"/>
      <c r="F114" s="611"/>
      <c r="G114" s="611"/>
      <c r="H114" s="611"/>
      <c r="I114" s="611"/>
      <c r="J114" s="611"/>
      <c r="K114" s="611"/>
      <c r="L114" s="611"/>
      <c r="M114" s="611"/>
      <c r="N114" s="611"/>
      <c r="O114" s="611"/>
      <c r="P114" s="611"/>
      <c r="Q114" s="611"/>
      <c r="R114" s="611"/>
      <c r="S114" s="611"/>
    </row>
  </sheetData>
  <mergeCells count="123">
    <mergeCell ref="C29:E29"/>
    <mergeCell ref="Q29:S29"/>
    <mergeCell ref="B15:D15"/>
    <mergeCell ref="B27:D27"/>
    <mergeCell ref="B28:D28"/>
    <mergeCell ref="C46:D46"/>
    <mergeCell ref="C55:D55"/>
    <mergeCell ref="C56:F56"/>
    <mergeCell ref="B57:E57"/>
    <mergeCell ref="M49:R49"/>
    <mergeCell ref="M53:R53"/>
    <mergeCell ref="M54:R54"/>
    <mergeCell ref="E55:H55"/>
    <mergeCell ref="M50:R50"/>
    <mergeCell ref="A2:S2"/>
    <mergeCell ref="R4:S4"/>
    <mergeCell ref="R5:S5"/>
    <mergeCell ref="B12:S12"/>
    <mergeCell ref="B14:S14"/>
    <mergeCell ref="B45:S45"/>
    <mergeCell ref="M48:R48"/>
    <mergeCell ref="B16:S16"/>
    <mergeCell ref="B17:S20"/>
    <mergeCell ref="B21:S21"/>
    <mergeCell ref="B22:S25"/>
    <mergeCell ref="E46:H46"/>
    <mergeCell ref="A4:E5"/>
    <mergeCell ref="F8:F9"/>
    <mergeCell ref="F10:F11"/>
    <mergeCell ref="B34:S34"/>
    <mergeCell ref="B35:S35"/>
    <mergeCell ref="B36:S39"/>
    <mergeCell ref="B40:S40"/>
    <mergeCell ref="B41:S44"/>
    <mergeCell ref="E28:H28"/>
    <mergeCell ref="J28:O28"/>
    <mergeCell ref="B26:S26"/>
    <mergeCell ref="G4:Q4"/>
    <mergeCell ref="B69:S69"/>
    <mergeCell ref="B70:S71"/>
    <mergeCell ref="B72:S72"/>
    <mergeCell ref="C73:J73"/>
    <mergeCell ref="C74:E74"/>
    <mergeCell ref="B58:S58"/>
    <mergeCell ref="B59:S61"/>
    <mergeCell ref="B62:S62"/>
    <mergeCell ref="B63:E63"/>
    <mergeCell ref="B64:E64"/>
    <mergeCell ref="F63:S63"/>
    <mergeCell ref="F64:S64"/>
    <mergeCell ref="F65:S66"/>
    <mergeCell ref="B65:E66"/>
    <mergeCell ref="B67:E67"/>
    <mergeCell ref="F67:S67"/>
    <mergeCell ref="B68:I68"/>
    <mergeCell ref="C82:S82"/>
    <mergeCell ref="C83:S83"/>
    <mergeCell ref="C84:S84"/>
    <mergeCell ref="C85:S85"/>
    <mergeCell ref="B86:S86"/>
    <mergeCell ref="B87:S87"/>
    <mergeCell ref="B88:S88"/>
    <mergeCell ref="G76:K76"/>
    <mergeCell ref="G78:K78"/>
    <mergeCell ref="B13:E13"/>
    <mergeCell ref="L13:N13"/>
    <mergeCell ref="A97:S102"/>
    <mergeCell ref="C30:E30"/>
    <mergeCell ref="C31:E31"/>
    <mergeCell ref="C32:E32"/>
    <mergeCell ref="C33:E33"/>
    <mergeCell ref="Q30:S30"/>
    <mergeCell ref="Q31:S31"/>
    <mergeCell ref="Q32:S32"/>
    <mergeCell ref="Q33:S33"/>
    <mergeCell ref="F30:P30"/>
    <mergeCell ref="F31:P31"/>
    <mergeCell ref="F32:P32"/>
    <mergeCell ref="F33:P33"/>
    <mergeCell ref="B92:S93"/>
    <mergeCell ref="A92:A93"/>
    <mergeCell ref="B94:S94"/>
    <mergeCell ref="B95:S95"/>
    <mergeCell ref="B89:S89"/>
    <mergeCell ref="B90:S90"/>
    <mergeCell ref="B75:S75"/>
    <mergeCell ref="E76:F76"/>
    <mergeCell ref="C81:S81"/>
    <mergeCell ref="G5:Q5"/>
    <mergeCell ref="G6:S6"/>
    <mergeCell ref="G7:S7"/>
    <mergeCell ref="G8:S9"/>
    <mergeCell ref="G10:S11"/>
    <mergeCell ref="G13:J13"/>
    <mergeCell ref="G27:H27"/>
    <mergeCell ref="G47:K47"/>
    <mergeCell ref="F15:R15"/>
    <mergeCell ref="F29:P29"/>
    <mergeCell ref="I27:N27"/>
    <mergeCell ref="B6:E6"/>
    <mergeCell ref="B8:E8"/>
    <mergeCell ref="K68:M68"/>
    <mergeCell ref="N68:O68"/>
    <mergeCell ref="P68:Q68"/>
    <mergeCell ref="B111:S114"/>
    <mergeCell ref="G48:K48"/>
    <mergeCell ref="G49:K49"/>
    <mergeCell ref="G50:K50"/>
    <mergeCell ref="G51:K51"/>
    <mergeCell ref="G52:K52"/>
    <mergeCell ref="G53:K53"/>
    <mergeCell ref="G54:K54"/>
    <mergeCell ref="G74:H74"/>
    <mergeCell ref="H56:R56"/>
    <mergeCell ref="E103:P109"/>
    <mergeCell ref="M76:O76"/>
    <mergeCell ref="P76:S76"/>
    <mergeCell ref="E78:F78"/>
    <mergeCell ref="M78:O78"/>
    <mergeCell ref="P78:S78"/>
    <mergeCell ref="F77:S77"/>
    <mergeCell ref="F79:S79"/>
    <mergeCell ref="B80:S80"/>
  </mergeCells>
  <phoneticPr fontId="1"/>
  <dataValidations count="1">
    <dataValidation type="list" allowBlank="1" showInputMessage="1" showErrorMessage="1" errorTitle="入力エラー" error="プルダウンより選択してください。" sqref="B46 B55 F47:F54 B81:B85 F57 F74 I74 K73 N73">
      <formula1>"□,☑"</formula1>
    </dataValidation>
  </dataValidations>
  <printOptions horizontalCentered="1"/>
  <pageMargins left="0.51181102362204722" right="0.51181102362204722" top="0.74803149606299213" bottom="0.55118110236220474" header="0.31496062992125984" footer="0.31496062992125984"/>
  <pageSetup paperSize="9" scale="89" orientation="portrait" blackAndWhite="1" r:id="rId1"/>
  <rowBreaks count="2" manualBreakCount="2">
    <brk id="44" max="17" man="1"/>
    <brk id="90" max="17"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M58"/>
  <sheetViews>
    <sheetView showGridLines="0" view="pageBreakPreview" zoomScaleNormal="100" zoomScaleSheetLayoutView="100" workbookViewId="0">
      <selection sqref="A1:K1"/>
    </sheetView>
  </sheetViews>
  <sheetFormatPr defaultRowHeight="17.25" customHeight="1"/>
  <cols>
    <col min="1" max="1" width="3.375" style="3" bestFit="1" customWidth="1"/>
    <col min="2" max="2" width="9" style="3"/>
    <col min="3" max="3" width="9" style="3" customWidth="1"/>
    <col min="4" max="6" width="9" style="3"/>
    <col min="7" max="7" width="13.125" style="3" bestFit="1" customWidth="1"/>
    <col min="8" max="8" width="12.625" style="3" customWidth="1"/>
    <col min="9" max="9" width="9" style="3"/>
    <col min="10" max="10" width="3.375" style="3" customWidth="1"/>
    <col min="11" max="12" width="9" style="3"/>
    <col min="13" max="13" width="3.375" style="3" customWidth="1"/>
    <col min="14" max="16384" width="9" style="3"/>
  </cols>
  <sheetData>
    <row r="1" spans="1:13" ht="17.25" customHeight="1">
      <c r="A1" s="3" t="s">
        <v>305</v>
      </c>
      <c r="M1" s="135" t="s">
        <v>307</v>
      </c>
    </row>
    <row r="2" spans="1:13" ht="17.25" customHeight="1">
      <c r="A2" s="622" t="s">
        <v>306</v>
      </c>
      <c r="B2" s="622"/>
      <c r="C2" s="622"/>
      <c r="D2" s="622"/>
      <c r="E2" s="622"/>
      <c r="F2" s="622"/>
      <c r="G2" s="622"/>
      <c r="H2" s="622"/>
      <c r="I2" s="622"/>
      <c r="J2" s="622"/>
      <c r="K2" s="622"/>
      <c r="L2" s="622"/>
      <c r="M2" s="622"/>
    </row>
    <row r="3" spans="1:13" ht="17.25" customHeight="1">
      <c r="I3" s="135"/>
      <c r="J3" s="135" t="s">
        <v>308</v>
      </c>
      <c r="K3" s="682">
        <v>43831</v>
      </c>
      <c r="L3" s="682"/>
      <c r="M3" s="682"/>
    </row>
    <row r="4" spans="1:13" ht="17.25" customHeight="1">
      <c r="A4" s="805" t="s">
        <v>309</v>
      </c>
      <c r="B4" s="805"/>
      <c r="C4" s="805"/>
      <c r="D4" s="777"/>
      <c r="E4" s="778"/>
      <c r="F4" s="778"/>
      <c r="G4" s="778"/>
      <c r="H4" s="778"/>
      <c r="I4" s="778"/>
      <c r="J4" s="778"/>
      <c r="K4" s="165"/>
      <c r="L4" s="165"/>
      <c r="M4" s="166"/>
    </row>
    <row r="5" spans="1:13" ht="17.25" customHeight="1">
      <c r="A5" s="542" t="s">
        <v>310</v>
      </c>
      <c r="B5" s="542"/>
      <c r="C5" s="542"/>
      <c r="D5" s="739">
        <f>②海外研修実施計画の概要!C30</f>
        <v>0</v>
      </c>
      <c r="E5" s="779"/>
      <c r="F5" s="779"/>
      <c r="G5" s="779"/>
      <c r="H5" s="779"/>
      <c r="I5" s="779"/>
      <c r="J5" s="779"/>
      <c r="K5" s="171" t="s">
        <v>311</v>
      </c>
      <c r="L5" s="787"/>
      <c r="M5" s="788"/>
    </row>
    <row r="6" spans="1:13" ht="17.25" customHeight="1">
      <c r="A6" s="623" t="s">
        <v>312</v>
      </c>
      <c r="B6" s="623"/>
      <c r="C6" s="623"/>
      <c r="D6" s="169">
        <v>0</v>
      </c>
      <c r="E6" s="170">
        <v>0</v>
      </c>
      <c r="F6" s="814">
        <v>0</v>
      </c>
      <c r="G6" s="815"/>
      <c r="H6" s="132"/>
      <c r="I6" s="163" t="s">
        <v>313</v>
      </c>
      <c r="J6" s="806"/>
      <c r="K6" s="807"/>
      <c r="L6" s="807"/>
      <c r="M6" s="808"/>
    </row>
    <row r="7" spans="1:13" ht="17.25" customHeight="1">
      <c r="A7" s="623" t="s">
        <v>314</v>
      </c>
      <c r="B7" s="623"/>
      <c r="C7" s="623"/>
      <c r="D7" s="789"/>
      <c r="E7" s="790"/>
      <c r="F7" s="790"/>
      <c r="G7" s="790"/>
      <c r="H7" s="790"/>
      <c r="I7" s="790"/>
      <c r="J7" s="790"/>
      <c r="K7" s="790"/>
      <c r="L7" s="790"/>
      <c r="M7" s="791"/>
    </row>
    <row r="8" spans="1:13" ht="17.25" customHeight="1">
      <c r="A8" s="623" t="s">
        <v>315</v>
      </c>
      <c r="B8" s="623"/>
      <c r="C8" s="623"/>
      <c r="D8" s="792"/>
      <c r="E8" s="793"/>
      <c r="F8" s="793"/>
      <c r="G8" s="793"/>
      <c r="H8" s="793"/>
      <c r="I8" s="793"/>
      <c r="J8" s="793"/>
      <c r="K8" s="793"/>
      <c r="L8" s="793"/>
      <c r="M8" s="794"/>
    </row>
    <row r="9" spans="1:13" ht="17.25" customHeight="1">
      <c r="A9" s="623"/>
      <c r="B9" s="623"/>
      <c r="C9" s="623"/>
      <c r="D9" s="555"/>
      <c r="E9" s="556"/>
      <c r="F9" s="556"/>
      <c r="G9" s="556"/>
      <c r="H9" s="556"/>
      <c r="I9" s="556"/>
      <c r="J9" s="556"/>
      <c r="K9" s="556"/>
      <c r="L9" s="556"/>
      <c r="M9" s="557"/>
    </row>
    <row r="10" spans="1:13" ht="17.25" customHeight="1">
      <c r="A10" s="623" t="s">
        <v>316</v>
      </c>
      <c r="B10" s="623"/>
      <c r="C10" s="623"/>
      <c r="D10" s="811"/>
      <c r="E10" s="812"/>
      <c r="F10" s="813"/>
      <c r="G10" s="809"/>
      <c r="H10" s="810"/>
      <c r="I10" s="494" t="s">
        <v>317</v>
      </c>
      <c r="J10" s="780">
        <v>0</v>
      </c>
      <c r="K10" s="781"/>
      <c r="L10" s="795">
        <v>0</v>
      </c>
      <c r="M10" s="796"/>
    </row>
    <row r="11" spans="1:13" ht="17.25" customHeight="1">
      <c r="A11" s="623" t="s">
        <v>318</v>
      </c>
      <c r="B11" s="623"/>
      <c r="C11" s="623"/>
      <c r="D11" s="789"/>
      <c r="E11" s="790"/>
      <c r="F11" s="790"/>
      <c r="G11" s="790"/>
      <c r="H11" s="790"/>
      <c r="I11" s="790"/>
      <c r="J11" s="790"/>
      <c r="K11" s="790"/>
      <c r="L11" s="790"/>
      <c r="M11" s="791"/>
    </row>
    <row r="12" spans="1:13" ht="17.25" customHeight="1">
      <c r="A12" s="623" t="s">
        <v>319</v>
      </c>
      <c r="B12" s="623"/>
      <c r="C12" s="623"/>
      <c r="D12" s="803" t="str">
        <f>ご使用方法・データ入力!D39</f>
        <v>英語</v>
      </c>
      <c r="E12" s="803"/>
      <c r="F12" s="130" t="s">
        <v>320</v>
      </c>
      <c r="G12" s="495" t="str">
        <f>IF(ご使用方法・データ入力!D40="","不要","要")</f>
        <v>要</v>
      </c>
      <c r="H12" s="784" t="str">
        <f>IF(ご使用方法・データ入力!D40="","",ご使用方法・データ入力!D39)</f>
        <v>英語</v>
      </c>
      <c r="I12" s="785"/>
      <c r="J12" s="161" t="s">
        <v>322</v>
      </c>
      <c r="K12" s="785" t="str">
        <f>ご使用方法・データ入力!D40</f>
        <v>インドネシア語</v>
      </c>
      <c r="L12" s="785"/>
      <c r="M12" s="804"/>
    </row>
    <row r="13" spans="1:13" ht="17.25" customHeight="1">
      <c r="A13" s="127"/>
      <c r="B13" s="140"/>
      <c r="C13" s="140"/>
      <c r="D13" s="140"/>
      <c r="E13" s="140"/>
      <c r="F13" s="140"/>
      <c r="G13" s="140"/>
      <c r="H13" s="140"/>
      <c r="I13" s="140"/>
      <c r="J13" s="140"/>
      <c r="K13" s="140"/>
      <c r="L13" s="140"/>
      <c r="M13" s="141"/>
    </row>
    <row r="14" spans="1:13" ht="17.25" customHeight="1">
      <c r="A14" s="164" t="s">
        <v>323</v>
      </c>
      <c r="B14" s="142"/>
      <c r="C14" s="142"/>
      <c r="D14" s="142"/>
      <c r="E14" s="142"/>
      <c r="F14" s="142"/>
      <c r="G14" s="142"/>
      <c r="H14" s="142"/>
      <c r="I14" s="142"/>
      <c r="J14" s="142"/>
      <c r="K14" s="142"/>
      <c r="L14" s="142"/>
      <c r="M14" s="134"/>
    </row>
    <row r="15" spans="1:13" ht="17.25" customHeight="1">
      <c r="A15" s="782">
        <v>1</v>
      </c>
      <c r="B15" s="783"/>
      <c r="C15" s="783"/>
      <c r="D15" s="596"/>
      <c r="E15" s="596"/>
      <c r="F15" s="596"/>
      <c r="G15" s="596"/>
      <c r="H15" s="596"/>
      <c r="I15" s="596"/>
      <c r="J15" s="596"/>
      <c r="K15" s="596"/>
      <c r="L15" s="596"/>
      <c r="M15" s="597"/>
    </row>
    <row r="16" spans="1:13" ht="17.25" customHeight="1">
      <c r="A16" s="782">
        <v>1</v>
      </c>
      <c r="B16" s="783"/>
      <c r="C16" s="783"/>
      <c r="D16" s="596"/>
      <c r="E16" s="596"/>
      <c r="F16" s="596"/>
      <c r="G16" s="596"/>
      <c r="H16" s="596"/>
      <c r="I16" s="596"/>
      <c r="J16" s="596"/>
      <c r="K16" s="596"/>
      <c r="L16" s="596"/>
      <c r="M16" s="597"/>
    </row>
    <row r="17" spans="1:13" ht="17.25" customHeight="1">
      <c r="A17" s="782"/>
      <c r="B17" s="783"/>
      <c r="C17" s="783"/>
      <c r="D17" s="596"/>
      <c r="E17" s="596"/>
      <c r="F17" s="596"/>
      <c r="G17" s="596"/>
      <c r="H17" s="596"/>
      <c r="I17" s="596"/>
      <c r="J17" s="596"/>
      <c r="K17" s="596"/>
      <c r="L17" s="596"/>
      <c r="M17" s="597"/>
    </row>
    <row r="18" spans="1:13" ht="17.25" customHeight="1">
      <c r="A18" s="782"/>
      <c r="B18" s="783"/>
      <c r="C18" s="783"/>
      <c r="D18" s="596"/>
      <c r="E18" s="596"/>
      <c r="F18" s="596"/>
      <c r="G18" s="596"/>
      <c r="H18" s="596"/>
      <c r="I18" s="596"/>
      <c r="J18" s="596"/>
      <c r="K18" s="596"/>
      <c r="L18" s="596"/>
      <c r="M18" s="597"/>
    </row>
    <row r="19" spans="1:13" ht="17.25" customHeight="1">
      <c r="A19" s="782"/>
      <c r="B19" s="783"/>
      <c r="C19" s="783"/>
      <c r="D19" s="596"/>
      <c r="E19" s="596"/>
      <c r="F19" s="596"/>
      <c r="G19" s="596"/>
      <c r="H19" s="596"/>
      <c r="I19" s="596"/>
      <c r="J19" s="596"/>
      <c r="K19" s="596"/>
      <c r="L19" s="596"/>
      <c r="M19" s="597"/>
    </row>
    <row r="20" spans="1:13" ht="17.25" customHeight="1">
      <c r="A20" s="782"/>
      <c r="B20" s="783"/>
      <c r="C20" s="783"/>
      <c r="D20" s="596"/>
      <c r="E20" s="596"/>
      <c r="F20" s="596"/>
      <c r="G20" s="596"/>
      <c r="H20" s="596"/>
      <c r="I20" s="596"/>
      <c r="J20" s="596"/>
      <c r="K20" s="596"/>
      <c r="L20" s="596"/>
      <c r="M20" s="597"/>
    </row>
    <row r="21" spans="1:13" ht="17.25" customHeight="1">
      <c r="A21" s="782"/>
      <c r="B21" s="783"/>
      <c r="C21" s="783"/>
      <c r="D21" s="596"/>
      <c r="E21" s="596"/>
      <c r="F21" s="596"/>
      <c r="G21" s="596"/>
      <c r="H21" s="596"/>
      <c r="I21" s="596"/>
      <c r="J21" s="596"/>
      <c r="K21" s="596"/>
      <c r="L21" s="596"/>
      <c r="M21" s="597"/>
    </row>
    <row r="22" spans="1:13" ht="17.25" customHeight="1">
      <c r="A22" s="782"/>
      <c r="B22" s="783"/>
      <c r="C22" s="783"/>
      <c r="D22" s="596"/>
      <c r="E22" s="596"/>
      <c r="F22" s="596"/>
      <c r="G22" s="596"/>
      <c r="H22" s="596"/>
      <c r="I22" s="596"/>
      <c r="J22" s="596"/>
      <c r="K22" s="596"/>
      <c r="L22" s="596"/>
      <c r="M22" s="597"/>
    </row>
    <row r="23" spans="1:13" ht="17.25" customHeight="1">
      <c r="A23" s="116"/>
      <c r="B23" s="133"/>
      <c r="C23" s="133"/>
      <c r="D23" s="133"/>
      <c r="E23" s="133"/>
      <c r="F23" s="133"/>
      <c r="G23" s="133"/>
      <c r="H23" s="133"/>
      <c r="I23" s="133"/>
      <c r="J23" s="133"/>
      <c r="K23" s="133"/>
      <c r="L23" s="133"/>
      <c r="M23" s="134"/>
    </row>
    <row r="24" spans="1:13" ht="17.25" customHeight="1">
      <c r="A24" s="116" t="s">
        <v>324</v>
      </c>
      <c r="B24" s="133"/>
      <c r="C24" s="133"/>
      <c r="D24" s="133"/>
      <c r="E24" s="133"/>
      <c r="F24" s="133"/>
      <c r="G24" s="133"/>
      <c r="H24" s="133"/>
      <c r="I24" s="133"/>
      <c r="J24" s="133"/>
      <c r="K24" s="133"/>
      <c r="L24" s="133"/>
      <c r="M24" s="134"/>
    </row>
    <row r="25" spans="1:13" ht="17.25" customHeight="1">
      <c r="A25" s="116" t="s">
        <v>325</v>
      </c>
      <c r="B25" s="133"/>
      <c r="C25" s="133"/>
      <c r="D25" s="133"/>
      <c r="E25" s="133"/>
      <c r="F25" s="133"/>
      <c r="G25" s="133"/>
      <c r="H25" s="133"/>
      <c r="I25" s="133"/>
      <c r="J25" s="133"/>
      <c r="K25" s="133"/>
      <c r="L25" s="133"/>
      <c r="M25" s="134"/>
    </row>
    <row r="26" spans="1:13" ht="17.25" customHeight="1">
      <c r="A26" s="782">
        <v>1</v>
      </c>
      <c r="B26" s="783"/>
      <c r="C26" s="783"/>
      <c r="D26" s="596"/>
      <c r="E26" s="596"/>
      <c r="F26" s="596"/>
      <c r="G26" s="596"/>
      <c r="H26" s="596"/>
      <c r="I26" s="596"/>
      <c r="J26" s="596"/>
      <c r="K26" s="596"/>
      <c r="L26" s="596"/>
      <c r="M26" s="597"/>
    </row>
    <row r="27" spans="1:13" ht="17.25" customHeight="1">
      <c r="A27" s="782">
        <v>1</v>
      </c>
      <c r="B27" s="783"/>
      <c r="C27" s="783"/>
      <c r="D27" s="596"/>
      <c r="E27" s="596"/>
      <c r="F27" s="596"/>
      <c r="G27" s="596"/>
      <c r="H27" s="596"/>
      <c r="I27" s="596"/>
      <c r="J27" s="596"/>
      <c r="K27" s="596"/>
      <c r="L27" s="596"/>
      <c r="M27" s="597"/>
    </row>
    <row r="28" spans="1:13" ht="17.25" customHeight="1">
      <c r="A28" s="782"/>
      <c r="B28" s="783"/>
      <c r="C28" s="783"/>
      <c r="D28" s="596"/>
      <c r="E28" s="596"/>
      <c r="F28" s="596"/>
      <c r="G28" s="596"/>
      <c r="H28" s="596"/>
      <c r="I28" s="596"/>
      <c r="J28" s="596"/>
      <c r="K28" s="596"/>
      <c r="L28" s="596"/>
      <c r="M28" s="597"/>
    </row>
    <row r="29" spans="1:13" ht="17.25" customHeight="1">
      <c r="A29" s="782"/>
      <c r="B29" s="783"/>
      <c r="C29" s="783"/>
      <c r="D29" s="596"/>
      <c r="E29" s="596"/>
      <c r="F29" s="596"/>
      <c r="G29" s="596"/>
      <c r="H29" s="596"/>
      <c r="I29" s="596"/>
      <c r="J29" s="596"/>
      <c r="K29" s="596"/>
      <c r="L29" s="596"/>
      <c r="M29" s="597"/>
    </row>
    <row r="30" spans="1:13" ht="17.25" customHeight="1">
      <c r="A30" s="782"/>
      <c r="B30" s="783"/>
      <c r="C30" s="783"/>
      <c r="D30" s="596"/>
      <c r="E30" s="596"/>
      <c r="F30" s="596"/>
      <c r="G30" s="596"/>
      <c r="H30" s="596"/>
      <c r="I30" s="596"/>
      <c r="J30" s="596"/>
      <c r="K30" s="596"/>
      <c r="L30" s="596"/>
      <c r="M30" s="597"/>
    </row>
    <row r="31" spans="1:13" ht="17.25" customHeight="1">
      <c r="A31" s="782"/>
      <c r="B31" s="783"/>
      <c r="C31" s="783"/>
      <c r="D31" s="596"/>
      <c r="E31" s="596"/>
      <c r="F31" s="596"/>
      <c r="G31" s="596"/>
      <c r="H31" s="596"/>
      <c r="I31" s="596"/>
      <c r="J31" s="596"/>
      <c r="K31" s="596"/>
      <c r="L31" s="596"/>
      <c r="M31" s="597"/>
    </row>
    <row r="32" spans="1:13" ht="17.25" customHeight="1">
      <c r="A32" s="782"/>
      <c r="B32" s="783"/>
      <c r="C32" s="783"/>
      <c r="D32" s="596"/>
      <c r="E32" s="596"/>
      <c r="F32" s="596"/>
      <c r="G32" s="596"/>
      <c r="H32" s="596"/>
      <c r="I32" s="596"/>
      <c r="J32" s="596"/>
      <c r="K32" s="596"/>
      <c r="L32" s="596"/>
      <c r="M32" s="597"/>
    </row>
    <row r="33" spans="1:13" ht="17.25" customHeight="1">
      <c r="A33" s="782"/>
      <c r="B33" s="783"/>
      <c r="C33" s="783"/>
      <c r="D33" s="596"/>
      <c r="E33" s="596"/>
      <c r="F33" s="596"/>
      <c r="G33" s="596"/>
      <c r="H33" s="596"/>
      <c r="I33" s="596"/>
      <c r="J33" s="596"/>
      <c r="K33" s="596"/>
      <c r="L33" s="596"/>
      <c r="M33" s="597"/>
    </row>
    <row r="34" spans="1:13" ht="17.25" customHeight="1">
      <c r="A34" s="116"/>
      <c r="B34" s="133"/>
      <c r="C34" s="133"/>
      <c r="D34" s="133"/>
      <c r="E34" s="133"/>
      <c r="F34" s="133"/>
      <c r="G34" s="133"/>
      <c r="H34" s="133"/>
      <c r="I34" s="133"/>
      <c r="J34" s="133"/>
      <c r="K34" s="133"/>
      <c r="L34" s="133"/>
      <c r="M34" s="134"/>
    </row>
    <row r="35" spans="1:13" ht="17.25" customHeight="1">
      <c r="A35" s="116" t="s">
        <v>326</v>
      </c>
      <c r="B35" s="133"/>
      <c r="C35" s="133"/>
      <c r="D35" s="133"/>
      <c r="E35" s="133"/>
      <c r="F35" s="133"/>
      <c r="G35" s="133"/>
      <c r="H35" s="133"/>
      <c r="I35" s="133"/>
      <c r="J35" s="133"/>
      <c r="K35" s="133"/>
      <c r="L35" s="133"/>
      <c r="M35" s="134"/>
    </row>
    <row r="36" spans="1:13" ht="17.25" customHeight="1">
      <c r="A36" s="782">
        <v>1</v>
      </c>
      <c r="B36" s="783"/>
      <c r="C36" s="783"/>
      <c r="D36" s="596"/>
      <c r="E36" s="596"/>
      <c r="F36" s="596"/>
      <c r="G36" s="596"/>
      <c r="H36" s="596"/>
      <c r="I36" s="596"/>
      <c r="J36" s="596"/>
      <c r="K36" s="596"/>
      <c r="L36" s="596"/>
      <c r="M36" s="597"/>
    </row>
    <row r="37" spans="1:13" ht="17.25" customHeight="1">
      <c r="A37" s="782">
        <v>1</v>
      </c>
      <c r="B37" s="783"/>
      <c r="C37" s="783"/>
      <c r="D37" s="596"/>
      <c r="E37" s="596"/>
      <c r="F37" s="596"/>
      <c r="G37" s="596"/>
      <c r="H37" s="596"/>
      <c r="I37" s="596"/>
      <c r="J37" s="596"/>
      <c r="K37" s="596"/>
      <c r="L37" s="596"/>
      <c r="M37" s="597"/>
    </row>
    <row r="38" spans="1:13" ht="17.25" customHeight="1">
      <c r="A38" s="782"/>
      <c r="B38" s="783"/>
      <c r="C38" s="783"/>
      <c r="D38" s="596"/>
      <c r="E38" s="596"/>
      <c r="F38" s="596"/>
      <c r="G38" s="596"/>
      <c r="H38" s="596"/>
      <c r="I38" s="596"/>
      <c r="J38" s="596"/>
      <c r="K38" s="596"/>
      <c r="L38" s="596"/>
      <c r="M38" s="597"/>
    </row>
    <row r="39" spans="1:13" ht="17.25" customHeight="1">
      <c r="A39" s="782"/>
      <c r="B39" s="783"/>
      <c r="C39" s="783"/>
      <c r="D39" s="596"/>
      <c r="E39" s="596"/>
      <c r="F39" s="596"/>
      <c r="G39" s="596"/>
      <c r="H39" s="596"/>
      <c r="I39" s="596"/>
      <c r="J39" s="596"/>
      <c r="K39" s="596"/>
      <c r="L39" s="596"/>
      <c r="M39" s="597"/>
    </row>
    <row r="40" spans="1:13" ht="17.25" customHeight="1">
      <c r="A40" s="782"/>
      <c r="B40" s="783"/>
      <c r="C40" s="783"/>
      <c r="D40" s="596"/>
      <c r="E40" s="596"/>
      <c r="F40" s="596"/>
      <c r="G40" s="596"/>
      <c r="H40" s="596"/>
      <c r="I40" s="596"/>
      <c r="J40" s="596"/>
      <c r="K40" s="596"/>
      <c r="L40" s="596"/>
      <c r="M40" s="597"/>
    </row>
    <row r="41" spans="1:13" ht="17.25" customHeight="1">
      <c r="A41" s="782"/>
      <c r="B41" s="783"/>
      <c r="C41" s="783"/>
      <c r="D41" s="596"/>
      <c r="E41" s="596"/>
      <c r="F41" s="596"/>
      <c r="G41" s="596"/>
      <c r="H41" s="596"/>
      <c r="I41" s="596"/>
      <c r="J41" s="596"/>
      <c r="K41" s="596"/>
      <c r="L41" s="596"/>
      <c r="M41" s="597"/>
    </row>
    <row r="42" spans="1:13" ht="17.25" customHeight="1">
      <c r="A42" s="782"/>
      <c r="B42" s="783"/>
      <c r="C42" s="783"/>
      <c r="D42" s="596"/>
      <c r="E42" s="596"/>
      <c r="F42" s="596"/>
      <c r="G42" s="596"/>
      <c r="H42" s="596"/>
      <c r="I42" s="596"/>
      <c r="J42" s="596"/>
      <c r="K42" s="596"/>
      <c r="L42" s="596"/>
      <c r="M42" s="597"/>
    </row>
    <row r="43" spans="1:13" ht="17.25" customHeight="1">
      <c r="A43" s="782"/>
      <c r="B43" s="783"/>
      <c r="C43" s="783"/>
      <c r="D43" s="596"/>
      <c r="E43" s="596"/>
      <c r="F43" s="596"/>
      <c r="G43" s="596"/>
      <c r="H43" s="596"/>
      <c r="I43" s="596"/>
      <c r="J43" s="596"/>
      <c r="K43" s="596"/>
      <c r="L43" s="596"/>
      <c r="M43" s="597"/>
    </row>
    <row r="44" spans="1:13" ht="17.25" customHeight="1">
      <c r="A44" s="116"/>
      <c r="B44" s="133"/>
      <c r="C44" s="133"/>
      <c r="D44" s="133"/>
      <c r="E44" s="133"/>
      <c r="F44" s="133"/>
      <c r="G44" s="133"/>
      <c r="H44" s="133"/>
      <c r="I44" s="133"/>
      <c r="J44" s="133"/>
      <c r="K44" s="133"/>
      <c r="L44" s="133"/>
      <c r="M44" s="134"/>
    </row>
    <row r="45" spans="1:13" ht="17.25" customHeight="1">
      <c r="A45" s="116" t="s">
        <v>327</v>
      </c>
      <c r="B45" s="133"/>
      <c r="C45" s="133"/>
      <c r="D45" s="133"/>
      <c r="E45" s="133"/>
      <c r="F45" s="133"/>
      <c r="G45" s="133"/>
      <c r="H45" s="133"/>
      <c r="I45" s="133"/>
      <c r="J45" s="133"/>
      <c r="K45" s="133"/>
      <c r="L45" s="133"/>
      <c r="M45" s="134"/>
    </row>
    <row r="46" spans="1:13" ht="17.25" customHeight="1">
      <c r="A46" s="552"/>
      <c r="B46" s="553"/>
      <c r="C46" s="553"/>
      <c r="D46" s="553"/>
      <c r="E46" s="553"/>
      <c r="F46" s="553"/>
      <c r="G46" s="553"/>
      <c r="H46" s="553"/>
      <c r="I46" s="553"/>
      <c r="J46" s="553"/>
      <c r="K46" s="553"/>
      <c r="L46" s="553"/>
      <c r="M46" s="554"/>
    </row>
    <row r="47" spans="1:13" ht="17.25" customHeight="1">
      <c r="A47" s="552"/>
      <c r="B47" s="553"/>
      <c r="C47" s="553"/>
      <c r="D47" s="553"/>
      <c r="E47" s="553"/>
      <c r="F47" s="553"/>
      <c r="G47" s="553"/>
      <c r="H47" s="553"/>
      <c r="I47" s="553"/>
      <c r="J47" s="553"/>
      <c r="K47" s="553"/>
      <c r="L47" s="553"/>
      <c r="M47" s="554"/>
    </row>
    <row r="48" spans="1:13" ht="17.25" customHeight="1">
      <c r="A48" s="552"/>
      <c r="B48" s="553"/>
      <c r="C48" s="553"/>
      <c r="D48" s="553"/>
      <c r="E48" s="553"/>
      <c r="F48" s="553"/>
      <c r="G48" s="553"/>
      <c r="H48" s="553"/>
      <c r="I48" s="553"/>
      <c r="J48" s="553"/>
      <c r="K48" s="553"/>
      <c r="L48" s="553"/>
      <c r="M48" s="554"/>
    </row>
    <row r="49" spans="1:13" ht="17.25" customHeight="1">
      <c r="A49" s="555"/>
      <c r="B49" s="556"/>
      <c r="C49" s="556"/>
      <c r="D49" s="556"/>
      <c r="E49" s="556"/>
      <c r="F49" s="556"/>
      <c r="G49" s="556"/>
      <c r="H49" s="556"/>
      <c r="I49" s="556"/>
      <c r="J49" s="556"/>
      <c r="K49" s="556"/>
      <c r="L49" s="556"/>
      <c r="M49" s="557"/>
    </row>
    <row r="50" spans="1:13" ht="17.25" customHeight="1">
      <c r="A50" s="162"/>
      <c r="B50" s="162"/>
      <c r="C50" s="162"/>
      <c r="D50" s="162"/>
      <c r="E50" s="162"/>
      <c r="F50" s="162"/>
      <c r="G50" s="162"/>
      <c r="H50" s="162"/>
      <c r="I50" s="162"/>
      <c r="J50" s="162"/>
      <c r="K50" s="162"/>
      <c r="L50" s="162"/>
      <c r="M50" s="162"/>
    </row>
    <row r="51" spans="1:13" ht="17.25" customHeight="1">
      <c r="A51" s="137" t="s">
        <v>328</v>
      </c>
      <c r="B51" s="797" t="s">
        <v>329</v>
      </c>
      <c r="C51" s="797"/>
      <c r="D51" s="797"/>
      <c r="E51" s="797"/>
      <c r="F51" s="797"/>
      <c r="G51" s="797"/>
      <c r="H51" s="797"/>
      <c r="I51" s="797"/>
      <c r="J51" s="797"/>
      <c r="K51" s="797"/>
      <c r="L51" s="797"/>
    </row>
    <row r="52" spans="1:13" ht="17.25" customHeight="1">
      <c r="B52" s="797" t="s">
        <v>330</v>
      </c>
      <c r="C52" s="797"/>
      <c r="D52" s="797"/>
      <c r="E52" s="797"/>
      <c r="F52" s="797"/>
      <c r="G52" s="797"/>
      <c r="H52" s="797"/>
      <c r="I52" s="797"/>
      <c r="J52" s="797"/>
      <c r="K52" s="797"/>
      <c r="L52" s="797"/>
    </row>
    <row r="53" spans="1:13" ht="17.25" customHeight="1">
      <c r="B53" s="797" t="s">
        <v>331</v>
      </c>
      <c r="C53" s="797"/>
      <c r="D53" s="797"/>
      <c r="E53" s="797"/>
      <c r="F53" s="797"/>
      <c r="G53" s="797"/>
      <c r="H53" s="797"/>
      <c r="I53" s="797"/>
      <c r="J53" s="797"/>
      <c r="K53" s="797"/>
      <c r="L53" s="797"/>
    </row>
    <row r="55" spans="1:13" ht="17.25" customHeight="1">
      <c r="B55" s="623" t="s">
        <v>332</v>
      </c>
      <c r="C55" s="623"/>
      <c r="D55" s="623"/>
      <c r="E55" s="623"/>
      <c r="G55" s="623" t="s">
        <v>332</v>
      </c>
      <c r="H55" s="623"/>
      <c r="I55" s="623"/>
      <c r="J55" s="623"/>
      <c r="K55" s="623"/>
      <c r="L55" s="623"/>
    </row>
    <row r="56" spans="1:13" ht="17.25" customHeight="1">
      <c r="B56" s="130" t="s">
        <v>333</v>
      </c>
      <c r="C56" s="130" t="s">
        <v>334</v>
      </c>
      <c r="D56" s="130" t="s">
        <v>335</v>
      </c>
      <c r="E56" s="130" t="s">
        <v>336</v>
      </c>
      <c r="G56" s="130" t="s">
        <v>337</v>
      </c>
      <c r="H56" s="798" t="s">
        <v>321</v>
      </c>
      <c r="I56" s="799"/>
      <c r="J56" s="800">
        <v>0</v>
      </c>
      <c r="K56" s="801"/>
      <c r="L56" s="802"/>
    </row>
    <row r="57" spans="1:13" ht="17.25" customHeight="1">
      <c r="B57" s="167">
        <v>0</v>
      </c>
      <c r="C57" s="167">
        <v>0</v>
      </c>
      <c r="D57" s="168">
        <v>0</v>
      </c>
      <c r="E57" s="168">
        <v>0</v>
      </c>
      <c r="G57" s="130" t="s">
        <v>338</v>
      </c>
      <c r="H57" s="786">
        <v>0</v>
      </c>
      <c r="I57" s="786"/>
      <c r="J57" s="786"/>
      <c r="K57" s="786"/>
      <c r="L57" s="786"/>
    </row>
    <row r="58" spans="1:13" ht="17.25" customHeight="1">
      <c r="G58" s="130" t="s">
        <v>339</v>
      </c>
      <c r="H58" s="786">
        <v>0</v>
      </c>
      <c r="I58" s="786"/>
      <c r="J58" s="786"/>
      <c r="K58" s="786"/>
      <c r="L58" s="786"/>
    </row>
  </sheetData>
  <dataConsolidate/>
  <mergeCells count="83">
    <mergeCell ref="J6:M6"/>
    <mergeCell ref="A11:C11"/>
    <mergeCell ref="A12:C12"/>
    <mergeCell ref="G10:H10"/>
    <mergeCell ref="D10:F10"/>
    <mergeCell ref="F6:G6"/>
    <mergeCell ref="A10:C10"/>
    <mergeCell ref="A4:C4"/>
    <mergeCell ref="A5:C5"/>
    <mergeCell ref="A6:C6"/>
    <mergeCell ref="A7:C7"/>
    <mergeCell ref="A8:C9"/>
    <mergeCell ref="A22:C22"/>
    <mergeCell ref="A26:C26"/>
    <mergeCell ref="A27:C27"/>
    <mergeCell ref="A28:C28"/>
    <mergeCell ref="D12:E12"/>
    <mergeCell ref="D22:M22"/>
    <mergeCell ref="K12:M12"/>
    <mergeCell ref="H58:L58"/>
    <mergeCell ref="K3:M3"/>
    <mergeCell ref="L5:M5"/>
    <mergeCell ref="D7:M7"/>
    <mergeCell ref="D8:M9"/>
    <mergeCell ref="L10:M10"/>
    <mergeCell ref="D11:M11"/>
    <mergeCell ref="B53:L53"/>
    <mergeCell ref="B55:E55"/>
    <mergeCell ref="G55:L55"/>
    <mergeCell ref="H56:I56"/>
    <mergeCell ref="H57:L57"/>
    <mergeCell ref="J56:L56"/>
    <mergeCell ref="B51:L51"/>
    <mergeCell ref="B52:L52"/>
    <mergeCell ref="D43:M43"/>
    <mergeCell ref="A46:M49"/>
    <mergeCell ref="H12:I12"/>
    <mergeCell ref="D15:M15"/>
    <mergeCell ref="D16:M16"/>
    <mergeCell ref="D26:M26"/>
    <mergeCell ref="D27:M27"/>
    <mergeCell ref="D28:M28"/>
    <mergeCell ref="A21:C21"/>
    <mergeCell ref="A41:C41"/>
    <mergeCell ref="A42:C42"/>
    <mergeCell ref="A43:C43"/>
    <mergeCell ref="A29:C29"/>
    <mergeCell ref="A30:C30"/>
    <mergeCell ref="A31:C31"/>
    <mergeCell ref="A32:C32"/>
    <mergeCell ref="D42:M42"/>
    <mergeCell ref="D29:M29"/>
    <mergeCell ref="D30:M30"/>
    <mergeCell ref="D31:M31"/>
    <mergeCell ref="D32:M32"/>
    <mergeCell ref="D33:M33"/>
    <mergeCell ref="D41:M41"/>
    <mergeCell ref="A36:C36"/>
    <mergeCell ref="A37:C37"/>
    <mergeCell ref="A38:C38"/>
    <mergeCell ref="A39:C39"/>
    <mergeCell ref="A40:C40"/>
    <mergeCell ref="D36:M36"/>
    <mergeCell ref="D37:M37"/>
    <mergeCell ref="D38:M38"/>
    <mergeCell ref="D39:M39"/>
    <mergeCell ref="D40:M40"/>
    <mergeCell ref="A2:M2"/>
    <mergeCell ref="D4:J4"/>
    <mergeCell ref="D5:J5"/>
    <mergeCell ref="J10:K10"/>
    <mergeCell ref="A33:C33"/>
    <mergeCell ref="A15:C15"/>
    <mergeCell ref="A16:C16"/>
    <mergeCell ref="A17:C17"/>
    <mergeCell ref="A18:C18"/>
    <mergeCell ref="A19:C19"/>
    <mergeCell ref="A20:C20"/>
    <mergeCell ref="D17:M17"/>
    <mergeCell ref="D18:M18"/>
    <mergeCell ref="D19:M19"/>
    <mergeCell ref="D20:M20"/>
    <mergeCell ref="D21:M21"/>
  </mergeCells>
  <phoneticPr fontId="1"/>
  <dataValidations disablePrompts="1" count="5">
    <dataValidation type="list" allowBlank="1" showInputMessage="1" sqref="L5:M5">
      <formula1>"男,女"</formula1>
    </dataValidation>
    <dataValidation type="list" allowBlank="1" showInputMessage="1" showErrorMessage="1" errorTitle="入力エラー" error="プルダウンより選択してください。" sqref="D10">
      <formula1>"国内,海外"</formula1>
    </dataValidation>
    <dataValidation type="list" allowBlank="1" showInputMessage="1" showErrorMessage="1" errorTitle="入力エラー" error="プルダウンより選択してください。" sqref="G10">
      <formula1>"大学院（博士）,大学院（修士）,4年制大学,短大,工業高専,高校,その他"</formula1>
    </dataValidation>
    <dataValidation type="list" allowBlank="1" showInputMessage="1" sqref="D12:E12 H12:I12 K12:L12">
      <formula1>"日本語,英語,タイ語,インドネシア語,ベトナム語,中国語"</formula1>
    </dataValidation>
    <dataValidation type="list" allowBlank="1" showInputMessage="1" showErrorMessage="1" errorTitle="入力エラー" error="プルダウンより選択してください。" sqref="G12">
      <formula1>"要,不要"</formula1>
    </dataValidation>
  </dataValidations>
  <printOptions horizontalCentered="1"/>
  <pageMargins left="0.51181102362204722" right="0.51181102362204722" top="0.74803149606299213" bottom="0.55118110236220474" header="0.31496062992125984" footer="0.31496062992125984"/>
  <pageSetup paperSize="9" scale="82"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M52"/>
  <sheetViews>
    <sheetView showGridLines="0" view="pageBreakPreview" zoomScaleNormal="100" zoomScaleSheetLayoutView="100" workbookViewId="0">
      <selection sqref="A1:K1"/>
    </sheetView>
  </sheetViews>
  <sheetFormatPr defaultRowHeight="17.25" customHeight="1"/>
  <cols>
    <col min="1" max="1" width="3.375" style="3" bestFit="1" customWidth="1"/>
    <col min="2" max="2" width="9" style="3"/>
    <col min="3" max="3" width="9" style="3" customWidth="1"/>
    <col min="4" max="6" width="9" style="3"/>
    <col min="7" max="7" width="13.125" style="3" bestFit="1" customWidth="1"/>
    <col min="8" max="8" width="12.625" style="3" customWidth="1"/>
    <col min="9" max="9" width="9" style="3"/>
    <col min="10" max="10" width="3.375" style="3" customWidth="1"/>
    <col min="11" max="12" width="9" style="3"/>
    <col min="13" max="13" width="3.375" style="3" customWidth="1"/>
    <col min="14" max="16384" width="9" style="3"/>
  </cols>
  <sheetData>
    <row r="1" spans="1:13" ht="17.25" customHeight="1">
      <c r="A1" s="3" t="s">
        <v>341</v>
      </c>
      <c r="M1" s="135" t="s">
        <v>307</v>
      </c>
    </row>
    <row r="2" spans="1:13" ht="17.25" customHeight="1">
      <c r="A2" s="622" t="s">
        <v>340</v>
      </c>
      <c r="B2" s="622"/>
      <c r="C2" s="622"/>
      <c r="D2" s="622"/>
      <c r="E2" s="622"/>
      <c r="F2" s="622"/>
      <c r="G2" s="622"/>
      <c r="H2" s="622"/>
      <c r="I2" s="622"/>
      <c r="J2" s="622"/>
      <c r="K2" s="622"/>
      <c r="L2" s="622"/>
      <c r="M2" s="622"/>
    </row>
    <row r="3" spans="1:13" ht="17.25" customHeight="1">
      <c r="I3" s="135"/>
      <c r="J3" s="135" t="s">
        <v>308</v>
      </c>
      <c r="K3" s="682">
        <v>43831</v>
      </c>
      <c r="L3" s="682"/>
      <c r="M3" s="682"/>
    </row>
    <row r="4" spans="1:13" ht="17.25" customHeight="1">
      <c r="A4" s="805" t="s">
        <v>309</v>
      </c>
      <c r="B4" s="805"/>
      <c r="C4" s="805"/>
      <c r="D4" s="777"/>
      <c r="E4" s="778"/>
      <c r="F4" s="778"/>
      <c r="G4" s="778"/>
      <c r="H4" s="778"/>
      <c r="I4" s="778"/>
      <c r="J4" s="778"/>
      <c r="K4" s="165"/>
      <c r="L4" s="165"/>
      <c r="M4" s="166"/>
    </row>
    <row r="5" spans="1:13" ht="17.25" customHeight="1">
      <c r="A5" s="542" t="s">
        <v>310</v>
      </c>
      <c r="B5" s="542"/>
      <c r="C5" s="542"/>
      <c r="D5" s="739"/>
      <c r="E5" s="779"/>
      <c r="F5" s="779"/>
      <c r="G5" s="779"/>
      <c r="H5" s="779"/>
      <c r="I5" s="779"/>
      <c r="J5" s="779"/>
      <c r="K5" s="171" t="s">
        <v>311</v>
      </c>
      <c r="L5" s="787"/>
      <c r="M5" s="788"/>
    </row>
    <row r="6" spans="1:13" ht="17.25" customHeight="1">
      <c r="A6" s="623" t="s">
        <v>312</v>
      </c>
      <c r="B6" s="623"/>
      <c r="C6" s="623"/>
      <c r="D6" s="169">
        <v>0</v>
      </c>
      <c r="E6" s="170">
        <v>0</v>
      </c>
      <c r="F6" s="814">
        <v>0</v>
      </c>
      <c r="G6" s="815"/>
      <c r="H6" s="132"/>
      <c r="I6" s="163" t="s">
        <v>313</v>
      </c>
      <c r="J6" s="806"/>
      <c r="K6" s="807"/>
      <c r="L6" s="807"/>
      <c r="M6" s="808"/>
    </row>
    <row r="7" spans="1:13" ht="17.25" customHeight="1">
      <c r="A7" s="623" t="s">
        <v>314</v>
      </c>
      <c r="B7" s="623"/>
      <c r="C7" s="623"/>
      <c r="D7" s="789"/>
      <c r="E7" s="790"/>
      <c r="F7" s="790"/>
      <c r="G7" s="790"/>
      <c r="H7" s="790"/>
      <c r="I7" s="790"/>
      <c r="J7" s="790"/>
      <c r="K7" s="790"/>
      <c r="L7" s="790"/>
      <c r="M7" s="791"/>
    </row>
    <row r="8" spans="1:13" ht="17.25" customHeight="1">
      <c r="A8" s="623" t="s">
        <v>315</v>
      </c>
      <c r="B8" s="623"/>
      <c r="C8" s="623"/>
      <c r="D8" s="792"/>
      <c r="E8" s="793"/>
      <c r="F8" s="793"/>
      <c r="G8" s="793"/>
      <c r="H8" s="793"/>
      <c r="I8" s="793"/>
      <c r="J8" s="793"/>
      <c r="K8" s="793"/>
      <c r="L8" s="793"/>
      <c r="M8" s="794"/>
    </row>
    <row r="9" spans="1:13" ht="17.25" customHeight="1">
      <c r="A9" s="623"/>
      <c r="B9" s="623"/>
      <c r="C9" s="623"/>
      <c r="D9" s="555"/>
      <c r="E9" s="556"/>
      <c r="F9" s="556"/>
      <c r="G9" s="556"/>
      <c r="H9" s="556"/>
      <c r="I9" s="556"/>
      <c r="J9" s="556"/>
      <c r="K9" s="556"/>
      <c r="L9" s="556"/>
      <c r="M9" s="557"/>
    </row>
    <row r="10" spans="1:13" ht="17.25" customHeight="1">
      <c r="A10" s="623" t="s">
        <v>316</v>
      </c>
      <c r="B10" s="623"/>
      <c r="C10" s="623"/>
      <c r="D10" s="824"/>
      <c r="E10" s="825"/>
      <c r="F10" s="826"/>
      <c r="G10" s="809"/>
      <c r="H10" s="810"/>
      <c r="I10" s="131" t="s">
        <v>317</v>
      </c>
      <c r="J10" s="819">
        <v>0</v>
      </c>
      <c r="K10" s="820"/>
      <c r="L10" s="821">
        <v>0</v>
      </c>
      <c r="M10" s="822"/>
    </row>
    <row r="11" spans="1:13" ht="17.25" customHeight="1">
      <c r="A11" s="542" t="s">
        <v>318</v>
      </c>
      <c r="B11" s="542"/>
      <c r="C11" s="542"/>
      <c r="D11" s="823"/>
      <c r="E11" s="650"/>
      <c r="F11" s="650"/>
      <c r="G11" s="650"/>
      <c r="H11" s="650"/>
      <c r="I11" s="650"/>
      <c r="J11" s="650"/>
      <c r="K11" s="650"/>
      <c r="L11" s="650"/>
      <c r="M11" s="651"/>
    </row>
    <row r="12" spans="1:13" ht="17.25" customHeight="1">
      <c r="A12" s="623" t="s">
        <v>342</v>
      </c>
      <c r="B12" s="623"/>
      <c r="C12" s="623"/>
      <c r="D12" s="818" t="str">
        <f>IF(ご使用方法・データ入力!D40="","",ご使用方法・データ入力!D39)</f>
        <v>英語</v>
      </c>
      <c r="E12" s="785"/>
      <c r="F12" s="785"/>
      <c r="G12" s="161" t="s">
        <v>322</v>
      </c>
      <c r="H12" s="785" t="str">
        <f>ご使用方法・データ入力!D40</f>
        <v>インドネシア語</v>
      </c>
      <c r="I12" s="785"/>
      <c r="J12" s="172"/>
      <c r="K12" s="816"/>
      <c r="L12" s="816"/>
      <c r="M12" s="817"/>
    </row>
    <row r="13" spans="1:13" ht="17.25" customHeight="1">
      <c r="A13" s="127"/>
      <c r="B13" s="140"/>
      <c r="C13" s="140"/>
      <c r="D13" s="140"/>
      <c r="E13" s="140"/>
      <c r="F13" s="140"/>
      <c r="G13" s="140"/>
      <c r="H13" s="140"/>
      <c r="I13" s="140"/>
      <c r="J13" s="140"/>
      <c r="K13" s="140"/>
      <c r="L13" s="140"/>
      <c r="M13" s="141"/>
    </row>
    <row r="14" spans="1:13" ht="17.25" customHeight="1">
      <c r="A14" s="164" t="s">
        <v>343</v>
      </c>
      <c r="B14" s="142"/>
      <c r="C14" s="142"/>
      <c r="D14" s="142"/>
      <c r="E14" s="142"/>
      <c r="F14" s="142"/>
      <c r="G14" s="142"/>
      <c r="H14" s="142"/>
      <c r="I14" s="142"/>
      <c r="J14" s="142"/>
      <c r="K14" s="142"/>
      <c r="L14" s="142"/>
      <c r="M14" s="134"/>
    </row>
    <row r="15" spans="1:13" ht="17.25" customHeight="1">
      <c r="A15" s="782">
        <v>1</v>
      </c>
      <c r="B15" s="783"/>
      <c r="C15" s="783"/>
      <c r="D15" s="596"/>
      <c r="E15" s="596"/>
      <c r="F15" s="596"/>
      <c r="G15" s="596"/>
      <c r="H15" s="596"/>
      <c r="I15" s="596"/>
      <c r="J15" s="596"/>
      <c r="K15" s="596"/>
      <c r="L15" s="596"/>
      <c r="M15" s="597"/>
    </row>
    <row r="16" spans="1:13" ht="17.25" customHeight="1">
      <c r="A16" s="782">
        <v>1</v>
      </c>
      <c r="B16" s="783"/>
      <c r="C16" s="783"/>
      <c r="D16" s="596"/>
      <c r="E16" s="596"/>
      <c r="F16" s="596"/>
      <c r="G16" s="596"/>
      <c r="H16" s="596"/>
      <c r="I16" s="596"/>
      <c r="J16" s="596"/>
      <c r="K16" s="596"/>
      <c r="L16" s="596"/>
      <c r="M16" s="597"/>
    </row>
    <row r="17" spans="1:13" ht="17.25" customHeight="1">
      <c r="A17" s="782"/>
      <c r="B17" s="783"/>
      <c r="C17" s="783"/>
      <c r="D17" s="596"/>
      <c r="E17" s="596"/>
      <c r="F17" s="596"/>
      <c r="G17" s="596"/>
      <c r="H17" s="596"/>
      <c r="I17" s="596"/>
      <c r="J17" s="596"/>
      <c r="K17" s="596"/>
      <c r="L17" s="596"/>
      <c r="M17" s="597"/>
    </row>
    <row r="18" spans="1:13" ht="17.25" customHeight="1">
      <c r="A18" s="782"/>
      <c r="B18" s="783"/>
      <c r="C18" s="783"/>
      <c r="D18" s="596"/>
      <c r="E18" s="596"/>
      <c r="F18" s="596"/>
      <c r="G18" s="596"/>
      <c r="H18" s="596"/>
      <c r="I18" s="596"/>
      <c r="J18" s="596"/>
      <c r="K18" s="596"/>
      <c r="L18" s="596"/>
      <c r="M18" s="597"/>
    </row>
    <row r="19" spans="1:13" ht="17.25" customHeight="1">
      <c r="A19" s="782"/>
      <c r="B19" s="783"/>
      <c r="C19" s="783"/>
      <c r="D19" s="596"/>
      <c r="E19" s="596"/>
      <c r="F19" s="596"/>
      <c r="G19" s="596"/>
      <c r="H19" s="596"/>
      <c r="I19" s="596"/>
      <c r="J19" s="596"/>
      <c r="K19" s="596"/>
      <c r="L19" s="596"/>
      <c r="M19" s="597"/>
    </row>
    <row r="20" spans="1:13" ht="17.25" customHeight="1">
      <c r="A20" s="782"/>
      <c r="B20" s="783"/>
      <c r="C20" s="783"/>
      <c r="D20" s="596"/>
      <c r="E20" s="596"/>
      <c r="F20" s="596"/>
      <c r="G20" s="596"/>
      <c r="H20" s="596"/>
      <c r="I20" s="596"/>
      <c r="J20" s="596"/>
      <c r="K20" s="596"/>
      <c r="L20" s="596"/>
      <c r="M20" s="597"/>
    </row>
    <row r="21" spans="1:13" ht="17.25" customHeight="1">
      <c r="A21" s="782"/>
      <c r="B21" s="783"/>
      <c r="C21" s="783"/>
      <c r="D21" s="596"/>
      <c r="E21" s="596"/>
      <c r="F21" s="596"/>
      <c r="G21" s="596"/>
      <c r="H21" s="596"/>
      <c r="I21" s="596"/>
      <c r="J21" s="596"/>
      <c r="K21" s="596"/>
      <c r="L21" s="596"/>
      <c r="M21" s="597"/>
    </row>
    <row r="22" spans="1:13" ht="17.25" customHeight="1">
      <c r="A22" s="782"/>
      <c r="B22" s="783"/>
      <c r="C22" s="783"/>
      <c r="D22" s="596"/>
      <c r="E22" s="596"/>
      <c r="F22" s="596"/>
      <c r="G22" s="596"/>
      <c r="H22" s="596"/>
      <c r="I22" s="596"/>
      <c r="J22" s="596"/>
      <c r="K22" s="596"/>
      <c r="L22" s="596"/>
      <c r="M22" s="597"/>
    </row>
    <row r="23" spans="1:13" ht="17.25" customHeight="1">
      <c r="A23" s="116"/>
      <c r="B23" s="133"/>
      <c r="C23" s="133"/>
      <c r="D23" s="133"/>
      <c r="E23" s="133"/>
      <c r="F23" s="133"/>
      <c r="G23" s="133"/>
      <c r="H23" s="133"/>
      <c r="I23" s="133"/>
      <c r="J23" s="133"/>
      <c r="K23" s="133"/>
      <c r="L23" s="133"/>
      <c r="M23" s="134"/>
    </row>
    <row r="24" spans="1:13" ht="17.25" customHeight="1">
      <c r="A24" s="116" t="s">
        <v>344</v>
      </c>
      <c r="B24" s="133"/>
      <c r="C24" s="133"/>
      <c r="D24" s="133"/>
      <c r="E24" s="133"/>
      <c r="F24" s="133"/>
      <c r="G24" s="133"/>
      <c r="H24" s="133"/>
      <c r="I24" s="133"/>
      <c r="J24" s="133"/>
      <c r="K24" s="133"/>
      <c r="L24" s="133"/>
      <c r="M24" s="134"/>
    </row>
    <row r="25" spans="1:13" ht="17.25" customHeight="1">
      <c r="A25" s="782">
        <v>1</v>
      </c>
      <c r="B25" s="783"/>
      <c r="C25" s="783"/>
      <c r="D25" s="596"/>
      <c r="E25" s="596"/>
      <c r="F25" s="596"/>
      <c r="G25" s="596"/>
      <c r="H25" s="596"/>
      <c r="I25" s="596"/>
      <c r="J25" s="596"/>
      <c r="K25" s="596"/>
      <c r="L25" s="596"/>
      <c r="M25" s="597"/>
    </row>
    <row r="26" spans="1:13" ht="17.25" customHeight="1">
      <c r="A26" s="782">
        <v>1</v>
      </c>
      <c r="B26" s="783"/>
      <c r="C26" s="783"/>
      <c r="D26" s="596"/>
      <c r="E26" s="596"/>
      <c r="F26" s="596"/>
      <c r="G26" s="596"/>
      <c r="H26" s="596"/>
      <c r="I26" s="596"/>
      <c r="J26" s="596"/>
      <c r="K26" s="596"/>
      <c r="L26" s="596"/>
      <c r="M26" s="597"/>
    </row>
    <row r="27" spans="1:13" ht="17.25" customHeight="1">
      <c r="A27" s="782"/>
      <c r="B27" s="783"/>
      <c r="C27" s="783"/>
      <c r="D27" s="596"/>
      <c r="E27" s="596"/>
      <c r="F27" s="596"/>
      <c r="G27" s="596"/>
      <c r="H27" s="596"/>
      <c r="I27" s="596"/>
      <c r="J27" s="596"/>
      <c r="K27" s="596"/>
      <c r="L27" s="596"/>
      <c r="M27" s="597"/>
    </row>
    <row r="28" spans="1:13" ht="17.25" customHeight="1">
      <c r="A28" s="782"/>
      <c r="B28" s="783"/>
      <c r="C28" s="783"/>
      <c r="D28" s="596"/>
      <c r="E28" s="596"/>
      <c r="F28" s="596"/>
      <c r="G28" s="596"/>
      <c r="H28" s="596"/>
      <c r="I28" s="596"/>
      <c r="J28" s="596"/>
      <c r="K28" s="596"/>
      <c r="L28" s="596"/>
      <c r="M28" s="597"/>
    </row>
    <row r="29" spans="1:13" ht="17.25" customHeight="1">
      <c r="A29" s="782"/>
      <c r="B29" s="783"/>
      <c r="C29" s="783"/>
      <c r="D29" s="596"/>
      <c r="E29" s="596"/>
      <c r="F29" s="596"/>
      <c r="G29" s="596"/>
      <c r="H29" s="596"/>
      <c r="I29" s="596"/>
      <c r="J29" s="596"/>
      <c r="K29" s="596"/>
      <c r="L29" s="596"/>
      <c r="M29" s="597"/>
    </row>
    <row r="30" spans="1:13" ht="17.25" customHeight="1">
      <c r="A30" s="782"/>
      <c r="B30" s="783"/>
      <c r="C30" s="783"/>
      <c r="D30" s="596"/>
      <c r="E30" s="596"/>
      <c r="F30" s="596"/>
      <c r="G30" s="596"/>
      <c r="H30" s="596"/>
      <c r="I30" s="596"/>
      <c r="J30" s="596"/>
      <c r="K30" s="596"/>
      <c r="L30" s="596"/>
      <c r="M30" s="597"/>
    </row>
    <row r="31" spans="1:13" ht="17.25" customHeight="1">
      <c r="A31" s="782"/>
      <c r="B31" s="783"/>
      <c r="C31" s="783"/>
      <c r="D31" s="596"/>
      <c r="E31" s="596"/>
      <c r="F31" s="596"/>
      <c r="G31" s="596"/>
      <c r="H31" s="596"/>
      <c r="I31" s="596"/>
      <c r="J31" s="596"/>
      <c r="K31" s="596"/>
      <c r="L31" s="596"/>
      <c r="M31" s="597"/>
    </row>
    <row r="32" spans="1:13" ht="17.25" customHeight="1">
      <c r="A32" s="782"/>
      <c r="B32" s="783"/>
      <c r="C32" s="783"/>
      <c r="D32" s="596"/>
      <c r="E32" s="596"/>
      <c r="F32" s="596"/>
      <c r="G32" s="596"/>
      <c r="H32" s="596"/>
      <c r="I32" s="596"/>
      <c r="J32" s="596"/>
      <c r="K32" s="596"/>
      <c r="L32" s="596"/>
      <c r="M32" s="597"/>
    </row>
    <row r="33" spans="1:13" ht="17.25" customHeight="1">
      <c r="A33" s="116"/>
      <c r="B33" s="133"/>
      <c r="C33" s="133"/>
      <c r="D33" s="133"/>
      <c r="E33" s="133"/>
      <c r="F33" s="133"/>
      <c r="G33" s="133"/>
      <c r="H33" s="133"/>
      <c r="I33" s="133"/>
      <c r="J33" s="133"/>
      <c r="K33" s="133"/>
      <c r="L33" s="133"/>
      <c r="M33" s="134"/>
    </row>
    <row r="34" spans="1:13" ht="17.25" customHeight="1">
      <c r="A34" s="116" t="s">
        <v>345</v>
      </c>
      <c r="B34" s="133"/>
      <c r="C34" s="133"/>
      <c r="D34" s="133"/>
      <c r="E34" s="133"/>
      <c r="F34" s="133"/>
      <c r="G34" s="133"/>
      <c r="H34" s="133"/>
      <c r="I34" s="133"/>
      <c r="J34" s="133"/>
      <c r="K34" s="133"/>
      <c r="L34" s="133"/>
      <c r="M34" s="134"/>
    </row>
    <row r="35" spans="1:13" ht="17.25" customHeight="1">
      <c r="A35" s="782">
        <v>1</v>
      </c>
      <c r="B35" s="783"/>
      <c r="C35" s="783"/>
      <c r="D35" s="596"/>
      <c r="E35" s="596"/>
      <c r="F35" s="596"/>
      <c r="G35" s="596"/>
      <c r="H35" s="596"/>
      <c r="I35" s="596"/>
      <c r="J35" s="596"/>
      <c r="K35" s="596"/>
      <c r="L35" s="596"/>
      <c r="M35" s="597"/>
    </row>
    <row r="36" spans="1:13" ht="17.25" customHeight="1">
      <c r="A36" s="782">
        <v>1</v>
      </c>
      <c r="B36" s="783"/>
      <c r="C36" s="783"/>
      <c r="D36" s="596"/>
      <c r="E36" s="596"/>
      <c r="F36" s="596"/>
      <c r="G36" s="596"/>
      <c r="H36" s="596"/>
      <c r="I36" s="596"/>
      <c r="J36" s="596"/>
      <c r="K36" s="596"/>
      <c r="L36" s="596"/>
      <c r="M36" s="597"/>
    </row>
    <row r="37" spans="1:13" ht="17.25" customHeight="1">
      <c r="A37" s="782"/>
      <c r="B37" s="783"/>
      <c r="C37" s="783"/>
      <c r="D37" s="596"/>
      <c r="E37" s="596"/>
      <c r="F37" s="596"/>
      <c r="G37" s="596"/>
      <c r="H37" s="596"/>
      <c r="I37" s="596"/>
      <c r="J37" s="596"/>
      <c r="K37" s="596"/>
      <c r="L37" s="596"/>
      <c r="M37" s="597"/>
    </row>
    <row r="38" spans="1:13" ht="17.25" customHeight="1">
      <c r="A38" s="782"/>
      <c r="B38" s="783"/>
      <c r="C38" s="783"/>
      <c r="D38" s="596"/>
      <c r="E38" s="596"/>
      <c r="F38" s="596"/>
      <c r="G38" s="596"/>
      <c r="H38" s="596"/>
      <c r="I38" s="596"/>
      <c r="J38" s="596"/>
      <c r="K38" s="596"/>
      <c r="L38" s="596"/>
      <c r="M38" s="597"/>
    </row>
    <row r="39" spans="1:13" ht="17.25" customHeight="1">
      <c r="A39" s="782"/>
      <c r="B39" s="783"/>
      <c r="C39" s="783"/>
      <c r="D39" s="596"/>
      <c r="E39" s="596"/>
      <c r="F39" s="596"/>
      <c r="G39" s="596"/>
      <c r="H39" s="596"/>
      <c r="I39" s="596"/>
      <c r="J39" s="596"/>
      <c r="K39" s="596"/>
      <c r="L39" s="596"/>
      <c r="M39" s="597"/>
    </row>
    <row r="40" spans="1:13" ht="17.25" customHeight="1">
      <c r="A40" s="782"/>
      <c r="B40" s="783"/>
      <c r="C40" s="783"/>
      <c r="D40" s="596"/>
      <c r="E40" s="596"/>
      <c r="F40" s="596"/>
      <c r="G40" s="596"/>
      <c r="H40" s="596"/>
      <c r="I40" s="596"/>
      <c r="J40" s="596"/>
      <c r="K40" s="596"/>
      <c r="L40" s="596"/>
      <c r="M40" s="597"/>
    </row>
    <row r="41" spans="1:13" ht="17.25" customHeight="1">
      <c r="A41" s="782"/>
      <c r="B41" s="783"/>
      <c r="C41" s="783"/>
      <c r="D41" s="596"/>
      <c r="E41" s="596"/>
      <c r="F41" s="596"/>
      <c r="G41" s="596"/>
      <c r="H41" s="596"/>
      <c r="I41" s="596"/>
      <c r="J41" s="596"/>
      <c r="K41" s="596"/>
      <c r="L41" s="596"/>
      <c r="M41" s="597"/>
    </row>
    <row r="42" spans="1:13" ht="17.25" customHeight="1">
      <c r="A42" s="782"/>
      <c r="B42" s="783"/>
      <c r="C42" s="783"/>
      <c r="D42" s="596"/>
      <c r="E42" s="596"/>
      <c r="F42" s="596"/>
      <c r="G42" s="596"/>
      <c r="H42" s="596"/>
      <c r="I42" s="596"/>
      <c r="J42" s="596"/>
      <c r="K42" s="596"/>
      <c r="L42" s="596"/>
      <c r="M42" s="597"/>
    </row>
    <row r="43" spans="1:13" ht="17.25" customHeight="1">
      <c r="A43" s="116"/>
      <c r="B43" s="133"/>
      <c r="C43" s="133"/>
      <c r="D43" s="133"/>
      <c r="E43" s="133"/>
      <c r="F43" s="133"/>
      <c r="G43" s="133"/>
      <c r="H43" s="133"/>
      <c r="I43" s="133"/>
      <c r="J43" s="133"/>
      <c r="K43" s="133"/>
      <c r="L43" s="133"/>
      <c r="M43" s="134"/>
    </row>
    <row r="44" spans="1:13" ht="17.25" customHeight="1">
      <c r="A44" s="116" t="s">
        <v>695</v>
      </c>
      <c r="B44" s="133"/>
      <c r="C44" s="133"/>
      <c r="D44" s="133"/>
      <c r="E44" s="133"/>
      <c r="F44" s="133"/>
      <c r="G44" s="133"/>
      <c r="H44" s="133"/>
      <c r="I44" s="133"/>
      <c r="J44" s="133"/>
      <c r="K44" s="133"/>
      <c r="L44" s="133"/>
      <c r="M44" s="134"/>
    </row>
    <row r="45" spans="1:13" ht="17.25" customHeight="1">
      <c r="A45" s="552"/>
      <c r="B45" s="553"/>
      <c r="C45" s="553"/>
      <c r="D45" s="553"/>
      <c r="E45" s="553"/>
      <c r="F45" s="553"/>
      <c r="G45" s="553"/>
      <c r="H45" s="553"/>
      <c r="I45" s="553"/>
      <c r="J45" s="553"/>
      <c r="K45" s="553"/>
      <c r="L45" s="553"/>
      <c r="M45" s="554"/>
    </row>
    <row r="46" spans="1:13" ht="17.25" customHeight="1">
      <c r="A46" s="552"/>
      <c r="B46" s="553"/>
      <c r="C46" s="553"/>
      <c r="D46" s="553"/>
      <c r="E46" s="553"/>
      <c r="F46" s="553"/>
      <c r="G46" s="553"/>
      <c r="H46" s="553"/>
      <c r="I46" s="553"/>
      <c r="J46" s="553"/>
      <c r="K46" s="553"/>
      <c r="L46" s="553"/>
      <c r="M46" s="554"/>
    </row>
    <row r="47" spans="1:13" ht="17.25" customHeight="1">
      <c r="A47" s="552"/>
      <c r="B47" s="553"/>
      <c r="C47" s="553"/>
      <c r="D47" s="553"/>
      <c r="E47" s="553"/>
      <c r="F47" s="553"/>
      <c r="G47" s="553"/>
      <c r="H47" s="553"/>
      <c r="I47" s="553"/>
      <c r="J47" s="553"/>
      <c r="K47" s="553"/>
      <c r="L47" s="553"/>
      <c r="M47" s="554"/>
    </row>
    <row r="48" spans="1:13" ht="17.25" customHeight="1">
      <c r="A48" s="555"/>
      <c r="B48" s="556"/>
      <c r="C48" s="556"/>
      <c r="D48" s="556"/>
      <c r="E48" s="556"/>
      <c r="F48" s="556"/>
      <c r="G48" s="556"/>
      <c r="H48" s="556"/>
      <c r="I48" s="556"/>
      <c r="J48" s="556"/>
      <c r="K48" s="556"/>
      <c r="L48" s="556"/>
      <c r="M48" s="557"/>
    </row>
    <row r="49" spans="1:13" ht="17.25" customHeight="1">
      <c r="A49" s="162"/>
      <c r="B49" s="162"/>
      <c r="C49" s="162"/>
      <c r="D49" s="162"/>
      <c r="E49" s="162"/>
      <c r="F49" s="162"/>
      <c r="G49" s="162"/>
      <c r="H49" s="162"/>
      <c r="I49" s="162"/>
      <c r="J49" s="162"/>
      <c r="K49" s="162"/>
      <c r="L49" s="162"/>
      <c r="M49" s="162"/>
    </row>
    <row r="50" spans="1:13" ht="17.25" customHeight="1">
      <c r="A50" s="137" t="s">
        <v>328</v>
      </c>
      <c r="B50" s="797" t="s">
        <v>329</v>
      </c>
      <c r="C50" s="797"/>
      <c r="D50" s="797"/>
      <c r="E50" s="797"/>
      <c r="F50" s="797"/>
      <c r="G50" s="797"/>
      <c r="H50" s="797"/>
      <c r="I50" s="797"/>
      <c r="J50" s="797"/>
      <c r="K50" s="797"/>
      <c r="L50" s="797"/>
    </row>
    <row r="51" spans="1:13" ht="17.25" customHeight="1">
      <c r="B51" s="797" t="s">
        <v>330</v>
      </c>
      <c r="C51" s="797"/>
      <c r="D51" s="797"/>
      <c r="E51" s="797"/>
      <c r="F51" s="797"/>
      <c r="G51" s="797"/>
      <c r="H51" s="797"/>
      <c r="I51" s="797"/>
      <c r="J51" s="797"/>
      <c r="K51" s="797"/>
      <c r="L51" s="797"/>
    </row>
    <row r="52" spans="1:13" ht="17.25" customHeight="1">
      <c r="B52" s="797" t="s">
        <v>331</v>
      </c>
      <c r="C52" s="797"/>
      <c r="D52" s="797"/>
      <c r="E52" s="797"/>
      <c r="F52" s="797"/>
      <c r="G52" s="797"/>
      <c r="H52" s="797"/>
      <c r="I52" s="797"/>
      <c r="J52" s="797"/>
      <c r="K52" s="797"/>
      <c r="L52" s="797"/>
    </row>
  </sheetData>
  <mergeCells count="77">
    <mergeCell ref="A2:M2"/>
    <mergeCell ref="K3:M3"/>
    <mergeCell ref="A4:C4"/>
    <mergeCell ref="D4:J4"/>
    <mergeCell ref="A5:C5"/>
    <mergeCell ref="D5:J5"/>
    <mergeCell ref="L5:M5"/>
    <mergeCell ref="A6:C6"/>
    <mergeCell ref="F6:G6"/>
    <mergeCell ref="A7:C7"/>
    <mergeCell ref="D7:M7"/>
    <mergeCell ref="A8:C9"/>
    <mergeCell ref="D8:M9"/>
    <mergeCell ref="J6:M6"/>
    <mergeCell ref="A10:C10"/>
    <mergeCell ref="J10:K10"/>
    <mergeCell ref="L10:M10"/>
    <mergeCell ref="A11:C11"/>
    <mergeCell ref="D11:M11"/>
    <mergeCell ref="D10:F10"/>
    <mergeCell ref="G10:H10"/>
    <mergeCell ref="A12:C12"/>
    <mergeCell ref="H12:I12"/>
    <mergeCell ref="K12:M12"/>
    <mergeCell ref="A15:C15"/>
    <mergeCell ref="D15:M15"/>
    <mergeCell ref="D12:F12"/>
    <mergeCell ref="A16:C16"/>
    <mergeCell ref="D16:M16"/>
    <mergeCell ref="A17:C17"/>
    <mergeCell ref="D17:M17"/>
    <mergeCell ref="A18:C18"/>
    <mergeCell ref="D18:M18"/>
    <mergeCell ref="A19:C19"/>
    <mergeCell ref="D19:M19"/>
    <mergeCell ref="A20:C20"/>
    <mergeCell ref="D20:M20"/>
    <mergeCell ref="A21:C21"/>
    <mergeCell ref="D21:M21"/>
    <mergeCell ref="A22:C22"/>
    <mergeCell ref="D22:M22"/>
    <mergeCell ref="A25:C25"/>
    <mergeCell ref="D25:M25"/>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 ref="D35:M35"/>
    <mergeCell ref="A36:C36"/>
    <mergeCell ref="D36:M36"/>
    <mergeCell ref="A37:C37"/>
    <mergeCell ref="D37:M37"/>
    <mergeCell ref="A35:C35"/>
    <mergeCell ref="B51:L51"/>
    <mergeCell ref="B52:L52"/>
    <mergeCell ref="A41:C41"/>
    <mergeCell ref="D41:M41"/>
    <mergeCell ref="A42:C42"/>
    <mergeCell ref="D42:M42"/>
    <mergeCell ref="A45:M48"/>
    <mergeCell ref="B50:L50"/>
    <mergeCell ref="A38:C38"/>
    <mergeCell ref="D38:M38"/>
    <mergeCell ref="A39:C39"/>
    <mergeCell ref="D39:M39"/>
    <mergeCell ref="A40:C40"/>
    <mergeCell ref="D40:M40"/>
  </mergeCells>
  <phoneticPr fontId="1"/>
  <dataValidations disablePrompts="1" count="4">
    <dataValidation type="list" allowBlank="1" showInputMessage="1" sqref="K12:L12 H12 D12">
      <formula1>"日本語,英語,タイ語,インドネシア語,ベトナム語,中国語"</formula1>
    </dataValidation>
    <dataValidation type="list" allowBlank="1" showInputMessage="1" showErrorMessage="1" errorTitle="入力エラー" error="プルダウンより選択してください。" sqref="G10">
      <formula1>"大学院（博士）,大学院（修士）,4年制大学,短大,工業高専,高校,その他"</formula1>
    </dataValidation>
    <dataValidation type="list" allowBlank="1" showInputMessage="1" sqref="L5:M5">
      <formula1>"男,女"</formula1>
    </dataValidation>
    <dataValidation type="list" allowBlank="1" showInputMessage="1" showErrorMessage="1" errorTitle="入力エラー" error="プルダウンより選択してください。" sqref="D10">
      <formula1>"国内,海外"</formula1>
    </dataValidation>
  </dataValidations>
  <printOptions horizontalCentered="1"/>
  <pageMargins left="0.51181102362204722" right="0.51181102362204722" top="0.74803149606299213" bottom="0.55118110236220474" header="0.31496062992125984" footer="0.31496062992125984"/>
  <pageSetup paperSize="9" scale="80"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E40"/>
  <sheetViews>
    <sheetView showGridLines="0" view="pageBreakPreview" zoomScaleNormal="100" zoomScaleSheetLayoutView="100" workbookViewId="0">
      <selection sqref="A1:K1"/>
    </sheetView>
  </sheetViews>
  <sheetFormatPr defaultRowHeight="17.25" customHeight="1"/>
  <cols>
    <col min="1" max="1" width="3.375" style="3" bestFit="1" customWidth="1"/>
    <col min="2" max="2" width="3.5" style="3" bestFit="1" customWidth="1"/>
    <col min="3" max="3" width="22" style="3" customWidth="1"/>
    <col min="4" max="4" width="15.375" style="3" customWidth="1"/>
    <col min="5" max="5" width="53" style="3" customWidth="1"/>
    <col min="6" max="16384" width="9" style="3"/>
  </cols>
  <sheetData>
    <row r="1" spans="1:5" ht="17.25" customHeight="1">
      <c r="A1" s="3" t="s">
        <v>346</v>
      </c>
    </row>
    <row r="2" spans="1:5" ht="17.25" customHeight="1">
      <c r="A2" s="622" t="s">
        <v>896</v>
      </c>
      <c r="B2" s="622"/>
      <c r="C2" s="622"/>
      <c r="D2" s="622"/>
      <c r="E2" s="622"/>
    </row>
    <row r="3" spans="1:5" ht="17.25" customHeight="1" thickBot="1">
      <c r="E3" s="146" t="s">
        <v>347</v>
      </c>
    </row>
    <row r="4" spans="1:5" ht="17.25" customHeight="1" thickBot="1">
      <c r="A4" s="827" t="s">
        <v>348</v>
      </c>
      <c r="B4" s="828"/>
      <c r="C4" s="829"/>
      <c r="D4" s="191" t="s">
        <v>349</v>
      </c>
      <c r="E4" s="192" t="s">
        <v>350</v>
      </c>
    </row>
    <row r="5" spans="1:5" ht="17.25" customHeight="1">
      <c r="A5" s="190" t="s">
        <v>351</v>
      </c>
      <c r="B5" s="147" t="s">
        <v>352</v>
      </c>
      <c r="C5" s="150"/>
      <c r="D5" s="249"/>
      <c r="E5" s="504"/>
    </row>
    <row r="6" spans="1:5" ht="17.25" customHeight="1">
      <c r="A6" s="188" t="s">
        <v>353</v>
      </c>
      <c r="B6" s="154" t="s">
        <v>354</v>
      </c>
      <c r="C6" s="44"/>
      <c r="D6" s="250"/>
      <c r="E6" s="505"/>
    </row>
    <row r="7" spans="1:5" ht="17.25" customHeight="1">
      <c r="A7" s="196" t="s">
        <v>355</v>
      </c>
      <c r="B7" s="194" t="s">
        <v>356</v>
      </c>
      <c r="C7" s="195"/>
      <c r="D7" s="251">
        <f>SUM(D8:D15)</f>
        <v>0</v>
      </c>
      <c r="E7" s="506"/>
    </row>
    <row r="8" spans="1:5" ht="17.25" customHeight="1">
      <c r="A8" s="37"/>
      <c r="B8" s="830" t="s">
        <v>357</v>
      </c>
      <c r="C8" s="649" t="s">
        <v>358</v>
      </c>
      <c r="D8" s="833"/>
      <c r="E8" s="835"/>
    </row>
    <row r="9" spans="1:5" s="160" customFormat="1" ht="17.25" customHeight="1">
      <c r="A9" s="200"/>
      <c r="B9" s="831"/>
      <c r="C9" s="750"/>
      <c r="D9" s="834"/>
      <c r="E9" s="836"/>
    </row>
    <row r="10" spans="1:5" ht="17.25" customHeight="1">
      <c r="A10" s="37"/>
      <c r="B10" s="690" t="s">
        <v>359</v>
      </c>
      <c r="C10" s="649" t="s">
        <v>360</v>
      </c>
      <c r="D10" s="833"/>
      <c r="E10" s="835"/>
    </row>
    <row r="11" spans="1:5" s="160" customFormat="1" ht="17.25" customHeight="1">
      <c r="A11" s="200"/>
      <c r="B11" s="832"/>
      <c r="C11" s="750"/>
      <c r="D11" s="834"/>
      <c r="E11" s="836"/>
    </row>
    <row r="12" spans="1:5" ht="17.25" customHeight="1">
      <c r="A12" s="37"/>
      <c r="B12" s="690" t="s">
        <v>361</v>
      </c>
      <c r="C12" s="649" t="s">
        <v>362</v>
      </c>
      <c r="D12" s="833"/>
      <c r="E12" s="835"/>
    </row>
    <row r="13" spans="1:5" s="160" customFormat="1" ht="17.25" customHeight="1">
      <c r="A13" s="200"/>
      <c r="B13" s="832"/>
      <c r="C13" s="750"/>
      <c r="D13" s="834"/>
      <c r="E13" s="836"/>
    </row>
    <row r="14" spans="1:5" ht="17.25" customHeight="1">
      <c r="A14" s="37"/>
      <c r="B14" s="690" t="s">
        <v>363</v>
      </c>
      <c r="C14" s="649" t="s">
        <v>364</v>
      </c>
      <c r="D14" s="833"/>
      <c r="E14" s="835"/>
    </row>
    <row r="15" spans="1:5" s="160" customFormat="1" ht="17.25" customHeight="1">
      <c r="A15" s="189"/>
      <c r="B15" s="627"/>
      <c r="C15" s="748"/>
      <c r="D15" s="844"/>
      <c r="E15" s="837"/>
    </row>
    <row r="16" spans="1:5" ht="17.25" customHeight="1">
      <c r="A16" s="188" t="s">
        <v>365</v>
      </c>
      <c r="B16" s="154" t="s">
        <v>366</v>
      </c>
      <c r="C16" s="44"/>
      <c r="D16" s="250"/>
      <c r="E16" s="505"/>
    </row>
    <row r="17" spans="1:5" ht="17.25" customHeight="1">
      <c r="A17" s="188" t="s">
        <v>367</v>
      </c>
      <c r="B17" s="154" t="s">
        <v>368</v>
      </c>
      <c r="C17" s="44"/>
      <c r="D17" s="250"/>
      <c r="E17" s="505"/>
    </row>
    <row r="18" spans="1:5" ht="17.25" customHeight="1">
      <c r="A18" s="196" t="s">
        <v>369</v>
      </c>
      <c r="B18" s="194" t="s">
        <v>370</v>
      </c>
      <c r="C18" s="195"/>
      <c r="D18" s="251">
        <f>SUM(D19:D23)</f>
        <v>0</v>
      </c>
      <c r="E18" s="506"/>
    </row>
    <row r="19" spans="1:5" ht="17.25" customHeight="1">
      <c r="A19" s="37"/>
      <c r="B19" s="690" t="s">
        <v>357</v>
      </c>
      <c r="C19" s="649" t="s">
        <v>371</v>
      </c>
      <c r="D19" s="833"/>
      <c r="E19" s="835"/>
    </row>
    <row r="20" spans="1:5" s="160" customFormat="1" ht="17.25" customHeight="1">
      <c r="A20" s="200"/>
      <c r="B20" s="832"/>
      <c r="C20" s="750"/>
      <c r="D20" s="834"/>
      <c r="E20" s="836"/>
    </row>
    <row r="21" spans="1:5" ht="17.25" customHeight="1">
      <c r="A21" s="201"/>
      <c r="B21" s="202" t="s">
        <v>372</v>
      </c>
      <c r="C21" s="203" t="s">
        <v>373</v>
      </c>
      <c r="D21" s="252"/>
      <c r="E21" s="507"/>
    </row>
    <row r="22" spans="1:5" ht="17.25" customHeight="1">
      <c r="A22" s="201"/>
      <c r="B22" s="202" t="s">
        <v>374</v>
      </c>
      <c r="C22" s="203" t="s">
        <v>375</v>
      </c>
      <c r="D22" s="252"/>
      <c r="E22" s="507"/>
    </row>
    <row r="23" spans="1:5" ht="17.25" customHeight="1">
      <c r="A23" s="189"/>
      <c r="B23" s="145" t="s">
        <v>376</v>
      </c>
      <c r="C23" s="150" t="s">
        <v>377</v>
      </c>
      <c r="D23" s="249"/>
      <c r="E23" s="504"/>
    </row>
    <row r="24" spans="1:5" ht="17.25" customHeight="1">
      <c r="A24" s="196" t="s">
        <v>378</v>
      </c>
      <c r="B24" s="194" t="s">
        <v>379</v>
      </c>
      <c r="C24" s="195"/>
      <c r="D24" s="251">
        <f>SUM(D25:D27)</f>
        <v>0</v>
      </c>
      <c r="E24" s="506"/>
    </row>
    <row r="25" spans="1:5" ht="17.25" customHeight="1">
      <c r="A25" s="204"/>
      <c r="B25" s="205" t="s">
        <v>380</v>
      </c>
      <c r="C25" s="206" t="s">
        <v>358</v>
      </c>
      <c r="D25" s="253"/>
      <c r="E25" s="508"/>
    </row>
    <row r="26" spans="1:5" ht="17.25" customHeight="1">
      <c r="A26" s="201"/>
      <c r="B26" s="202" t="s">
        <v>359</v>
      </c>
      <c r="C26" s="203" t="s">
        <v>360</v>
      </c>
      <c r="D26" s="252"/>
      <c r="E26" s="507"/>
    </row>
    <row r="27" spans="1:5" ht="17.25" customHeight="1">
      <c r="A27" s="189"/>
      <c r="B27" s="145" t="s">
        <v>361</v>
      </c>
      <c r="C27" s="150" t="s">
        <v>362</v>
      </c>
      <c r="D27" s="249"/>
      <c r="E27" s="504"/>
    </row>
    <row r="28" spans="1:5" ht="17.25" customHeight="1">
      <c r="A28" s="188" t="s">
        <v>381</v>
      </c>
      <c r="B28" s="154" t="s">
        <v>382</v>
      </c>
      <c r="C28" s="44"/>
      <c r="D28" s="250"/>
      <c r="E28" s="505"/>
    </row>
    <row r="29" spans="1:5" ht="17.25" customHeight="1" thickBot="1">
      <c r="A29" s="838" t="s">
        <v>383</v>
      </c>
      <c r="B29" s="839"/>
      <c r="C29" s="840"/>
      <c r="D29" s="254">
        <f>SUM(D5:D7,D16:D18,D24,D28)</f>
        <v>0</v>
      </c>
      <c r="E29" s="257" t="s">
        <v>396</v>
      </c>
    </row>
    <row r="30" spans="1:5" ht="17.25" customHeight="1" thickBot="1"/>
    <row r="31" spans="1:5" ht="17.25" customHeight="1">
      <c r="A31" s="197" t="s">
        <v>384</v>
      </c>
      <c r="B31" s="198" t="s">
        <v>385</v>
      </c>
      <c r="C31" s="199"/>
      <c r="D31" s="255">
        <f>SUM(D32:D33)</f>
        <v>0</v>
      </c>
      <c r="E31" s="509"/>
    </row>
    <row r="32" spans="1:5" ht="17.25" customHeight="1">
      <c r="A32" s="204"/>
      <c r="B32" s="205" t="s">
        <v>386</v>
      </c>
      <c r="C32" s="206" t="s">
        <v>387</v>
      </c>
      <c r="D32" s="253"/>
      <c r="E32" s="508"/>
    </row>
    <row r="33" spans="1:5" ht="17.25" customHeight="1">
      <c r="A33" s="189"/>
      <c r="B33" s="145" t="s">
        <v>388</v>
      </c>
      <c r="C33" s="150" t="s">
        <v>389</v>
      </c>
      <c r="D33" s="249"/>
      <c r="E33" s="504"/>
    </row>
    <row r="34" spans="1:5" ht="17.25" customHeight="1">
      <c r="A34" s="188" t="s">
        <v>390</v>
      </c>
      <c r="B34" s="154" t="s">
        <v>391</v>
      </c>
      <c r="C34" s="44"/>
      <c r="D34" s="250"/>
      <c r="E34" s="505"/>
    </row>
    <row r="35" spans="1:5" ht="17.25" customHeight="1">
      <c r="A35" s="188" t="s">
        <v>392</v>
      </c>
      <c r="B35" s="154" t="s">
        <v>393</v>
      </c>
      <c r="C35" s="44"/>
      <c r="D35" s="250"/>
      <c r="E35" s="505"/>
    </row>
    <row r="36" spans="1:5" ht="17.25" customHeight="1" thickBot="1">
      <c r="A36" s="838" t="s">
        <v>394</v>
      </c>
      <c r="B36" s="839"/>
      <c r="C36" s="840"/>
      <c r="D36" s="254">
        <f>SUM(D31,D34:D35)</f>
        <v>0</v>
      </c>
      <c r="E36" s="257" t="s">
        <v>397</v>
      </c>
    </row>
    <row r="37" spans="1:5" ht="17.25" customHeight="1" thickBot="1"/>
    <row r="38" spans="1:5" ht="17.25" customHeight="1" thickBot="1">
      <c r="A38" s="841" t="s">
        <v>395</v>
      </c>
      <c r="B38" s="842"/>
      <c r="C38" s="843"/>
      <c r="D38" s="256">
        <f>SUM(D29,D36)</f>
        <v>0</v>
      </c>
      <c r="E38" s="193" t="s">
        <v>398</v>
      </c>
    </row>
    <row r="40" spans="1:5" ht="17.25" customHeight="1">
      <c r="A40" s="3" t="s">
        <v>696</v>
      </c>
    </row>
  </sheetData>
  <mergeCells count="25">
    <mergeCell ref="E12:E13"/>
    <mergeCell ref="E14:E15"/>
    <mergeCell ref="E19:E20"/>
    <mergeCell ref="A29:C29"/>
    <mergeCell ref="A38:C38"/>
    <mergeCell ref="A36:C36"/>
    <mergeCell ref="D12:D13"/>
    <mergeCell ref="D14:D15"/>
    <mergeCell ref="D19:D20"/>
    <mergeCell ref="B12:B13"/>
    <mergeCell ref="C12:C13"/>
    <mergeCell ref="B14:B15"/>
    <mergeCell ref="C14:C15"/>
    <mergeCell ref="B19:B20"/>
    <mergeCell ref="C19:C20"/>
    <mergeCell ref="A2:E2"/>
    <mergeCell ref="A4:C4"/>
    <mergeCell ref="B8:B9"/>
    <mergeCell ref="C8:C9"/>
    <mergeCell ref="B10:B11"/>
    <mergeCell ref="C10:C11"/>
    <mergeCell ref="D8:D9"/>
    <mergeCell ref="D10:D11"/>
    <mergeCell ref="E8:E9"/>
    <mergeCell ref="E10:E11"/>
  </mergeCells>
  <phoneticPr fontId="1"/>
  <printOptions horizontalCentered="1"/>
  <pageMargins left="0.51181102362204722" right="0.51181102362204722" top="0.74803149606299213" bottom="0.55118110236220474" header="0.31496062992125984" footer="0.31496062992125984"/>
  <pageSetup paperSize="9" scale="96"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14</vt:i4>
      </vt:variant>
    </vt:vector>
  </HeadingPairs>
  <TitlesOfParts>
    <vt:vector size="38" baseType="lpstr">
      <vt:lpstr>シート一覧</vt:lpstr>
      <vt:lpstr>ご使用方法・データ入力</vt:lpstr>
      <vt:lpstr>①海外研修実施希望申込書</vt:lpstr>
      <vt:lpstr>②海外研修日程案</vt:lpstr>
      <vt:lpstr>①海外研修実施申請書</vt:lpstr>
      <vt:lpstr>②海外研修実施計画の概要</vt:lpstr>
      <vt:lpstr>③講師・管理員略歴書</vt:lpstr>
      <vt:lpstr>④通訳略歴書</vt:lpstr>
      <vt:lpstr>⑤海外研修実施予算概算</vt:lpstr>
      <vt:lpstr>②海外研修日程案（自動入力）</vt:lpstr>
      <vt:lpstr>⑦個人情報の取り扱いについて</vt:lpstr>
      <vt:lpstr>①海外研修完了報告及び精算払請求書</vt:lpstr>
      <vt:lpstr>②海外研修実施結果（報告書）</vt:lpstr>
      <vt:lpstr>③海外研修実施費実績額並びに精算払請求金額の算出内訳</vt:lpstr>
      <vt:lpstr>④研修生名簿</vt:lpstr>
      <vt:lpstr>⑤海外研修実績日程表</vt:lpstr>
      <vt:lpstr>⑥海外研修直後評価票（協力機関用）</vt:lpstr>
      <vt:lpstr>⑦出張業務日程表、滞在費及び渡航費</vt:lpstr>
      <vt:lpstr>⑧参加者出欠確認表</vt:lpstr>
      <vt:lpstr>⑨参加者日当領収書</vt:lpstr>
      <vt:lpstr>⑩研修協力謝金請求書</vt:lpstr>
      <vt:lpstr>⑪研修協力謝金領収書</vt:lpstr>
      <vt:lpstr>⑫遠隔地からの参加者のための宿泊費等明細</vt:lpstr>
      <vt:lpstr>⑬振込先口座届</vt:lpstr>
      <vt:lpstr>①海外研修実施希望申込書!Print_Area</vt:lpstr>
      <vt:lpstr>①海外研修実施申請書!Print_Area</vt:lpstr>
      <vt:lpstr>②海外研修実施計画の概要!Print_Area</vt:lpstr>
      <vt:lpstr>'②海外研修実施結果（報告書）'!Print_Area</vt:lpstr>
      <vt:lpstr>②海外研修日程案!Print_Area</vt:lpstr>
      <vt:lpstr>'②海外研修日程案（自動入力）'!Print_Area</vt:lpstr>
      <vt:lpstr>③講師・管理員略歴書!Print_Area</vt:lpstr>
      <vt:lpstr>④通訳略歴書!Print_Area</vt:lpstr>
      <vt:lpstr>⑦個人情報の取り扱いについて!Print_Area</vt:lpstr>
      <vt:lpstr>'⑦出張業務日程表、滞在費及び渡航費'!Print_Area</vt:lpstr>
      <vt:lpstr>⑩研修協力謝金請求書!Print_Area</vt:lpstr>
      <vt:lpstr>⑪研修協力謝金領収書!Print_Area</vt:lpstr>
      <vt:lpstr>⑬振込先口座届!Print_Area</vt:lpstr>
      <vt:lpstr>ご使用方法・データ入力!Print_Area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2020-10-16T04:28:43Z</dcterms:created>
  <dcterms:modified xsi:type="dcterms:W3CDTF">2020-10-16T04:28:58Z</dcterms:modified>
</cp:coreProperties>
</file>