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9200" windowHeight="11340" tabRatio="817"/>
  </bookViews>
  <sheets>
    <sheet name="シート一覧" sheetId="36" r:id="rId1"/>
    <sheet name="ご使用方法・データ入力" sheetId="2" r:id="rId2"/>
    <sheet name="①海外研修実施希望申込書" sheetId="3" r:id="rId3"/>
    <sheet name="②海外研修日程案" sheetId="4" r:id="rId4"/>
    <sheet name="①海外研修実施申請書" sheetId="5" state="hidden" r:id="rId5"/>
    <sheet name="②海外研修実施計画の概要" sheetId="6" state="hidden" r:id="rId6"/>
    <sheet name="③講師・管理員略歴書" sheetId="7" state="hidden" r:id="rId7"/>
    <sheet name="④通訳略歴書" sheetId="27" state="hidden" r:id="rId8"/>
    <sheet name="⑤海外研修実施予算概算" sheetId="9" state="hidden" r:id="rId9"/>
    <sheet name="②海外研修日程案（自動入力）" sheetId="28" state="hidden" r:id="rId10"/>
    <sheet name="⑦個人情報の取り扱いについて" sheetId="11" state="hidden" r:id="rId11"/>
    <sheet name="①海外研修完了報告及び精算払請求書" sheetId="12" state="hidden" r:id="rId12"/>
    <sheet name="②海外研修実施結果（報告書）" sheetId="29" state="hidden" r:id="rId13"/>
    <sheet name="③海外研修実施費実績額並びに精算払請求金額の算出内訳" sheetId="14" state="hidden" r:id="rId14"/>
    <sheet name="④研修生名簿" sheetId="15" state="hidden" r:id="rId15"/>
    <sheet name="⑤海外研修実績日程表" sheetId="31" state="hidden" r:id="rId16"/>
    <sheet name="⑥海外研修直後評価票（協力機関用）" sheetId="33" state="hidden" r:id="rId17"/>
    <sheet name="⑦出張業務日程表、滞在費及び渡航費" sheetId="18" state="hidden" r:id="rId18"/>
    <sheet name="⑧参加者出欠確認表" sheetId="19" state="hidden" r:id="rId19"/>
    <sheet name="⑨参加者日当領収書" sheetId="34" state="hidden" r:id="rId20"/>
    <sheet name="⑩研修協力謝金請求書" sheetId="21" state="hidden" r:id="rId21"/>
    <sheet name="⑪研修協力謝金領収書" sheetId="35" state="hidden" r:id="rId22"/>
    <sheet name="⑫遠隔地からの参加者のための宿泊費等明細" sheetId="23" state="hidden" r:id="rId23"/>
    <sheet name="⑬振込先口座届" sheetId="24" state="hidden" r:id="rId24"/>
  </sheets>
  <externalReferences>
    <externalReference r:id="rId25"/>
    <externalReference r:id="rId26"/>
  </externalReferences>
  <definedNames>
    <definedName name="_xlnm.Print_Area" localSheetId="2">①海外研修実施希望申込書!$A$1:$K$93</definedName>
    <definedName name="_xlnm.Print_Area" localSheetId="4">①海外研修実施申請書!$A$1:$K$40</definedName>
    <definedName name="_xlnm.Print_Area" localSheetId="5">②海外研修実施計画の概要!$A$1:$S$114</definedName>
    <definedName name="_xlnm.Print_Area" localSheetId="12">'②海外研修実施結果（報告書）'!$A$1:$T$98</definedName>
    <definedName name="_xlnm.Print_Area" localSheetId="3">②海外研修日程案!$A$1:$M$60</definedName>
    <definedName name="_xlnm.Print_Area" localSheetId="9">'②海外研修日程案（自動入力）'!$A$1:$M$60</definedName>
    <definedName name="_xlnm.Print_Area" localSheetId="6">③講師・管理員略歴書!$A$1:$M$58</definedName>
    <definedName name="_xlnm.Print_Area" localSheetId="7">④通訳略歴書!$A$1:$M$52</definedName>
    <definedName name="_xlnm.Print_Area" localSheetId="10">⑦個人情報の取り扱いについて!$A$1:$H$39</definedName>
    <definedName name="_xlnm.Print_Area" localSheetId="17">'⑦出張業務日程表、滞在費及び渡航費'!$A$1:$J$38</definedName>
    <definedName name="_xlnm.Print_Area" localSheetId="20">⑩研修協力謝金請求書!$A$1:$I$23</definedName>
    <definedName name="_xlnm.Print_Area" localSheetId="21">⑪研修協力謝金領収書!$A$1:$I$23</definedName>
    <definedName name="_xlnm.Print_Area" localSheetId="23">⑬振込先口座届!$A$1:$I$33</definedName>
    <definedName name="_xlnm.Print_Area" localSheetId="1">ご使用方法・データ入力!$A$7:$J$57</definedName>
    <definedName name="_xlnm.Print_Area">[1]質問票!$A$1:$E$177</definedName>
    <definedName name="敬称" localSheetId="16">[2]基本データ!#REF!</definedName>
    <definedName name="敬称" localSheetId="19">[2]基本データ!#REF!</definedName>
    <definedName name="敬称" localSheetId="21">[2]基本データ!#REF!</definedName>
    <definedName name="敬称">[2]基本データ!#REF!</definedName>
    <definedName name="通貨" localSheetId="16">[2]基本データ!#REF!</definedName>
    <definedName name="通貨" localSheetId="19">[2]基本データ!#REF!</definedName>
    <definedName name="通貨" localSheetId="21">[2]基本データ!#REF!</definedName>
    <definedName name="通貨">[2]基本データ!#REF!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7" i="31" l="1"/>
  <c r="F65" i="6" l="1"/>
  <c r="H12" i="27" l="1"/>
  <c r="D12" i="27"/>
  <c r="H12" i="7"/>
  <c r="K12" i="7"/>
  <c r="G12" i="7"/>
  <c r="D12" i="7"/>
  <c r="D5" i="7"/>
  <c r="H25" i="23" l="1"/>
  <c r="B7" i="19"/>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6" i="19"/>
  <c r="I25" i="23"/>
  <c r="C22" i="35" l="1"/>
  <c r="C21" i="35"/>
  <c r="D14" i="35"/>
  <c r="C14" i="35"/>
  <c r="C10" i="21"/>
  <c r="C10" i="35" s="1"/>
  <c r="C8" i="21"/>
  <c r="C8" i="35" s="1"/>
  <c r="C7" i="21"/>
  <c r="C7" i="35" s="1"/>
  <c r="C5" i="21"/>
  <c r="C5" i="35" s="1"/>
  <c r="C58" i="34" l="1"/>
  <c r="C57" i="34"/>
  <c r="C56" i="34"/>
  <c r="C55" i="34"/>
  <c r="C54" i="34"/>
  <c r="C53" i="34"/>
  <c r="C52" i="34"/>
  <c r="C51" i="34"/>
  <c r="C50" i="34"/>
  <c r="C49" i="34"/>
  <c r="C48" i="34"/>
  <c r="C47" i="34"/>
  <c r="C46" i="34"/>
  <c r="C45" i="34"/>
  <c r="C44" i="34"/>
  <c r="C43" i="34"/>
  <c r="C42" i="34"/>
  <c r="C41" i="34"/>
  <c r="C40" i="34"/>
  <c r="C39" i="34"/>
  <c r="C38" i="34"/>
  <c r="C37" i="34"/>
  <c r="C36" i="34"/>
  <c r="C35" i="34"/>
  <c r="C34" i="34"/>
  <c r="C33" i="34"/>
  <c r="C32" i="34"/>
  <c r="C31" i="34"/>
  <c r="C30" i="34"/>
  <c r="C29" i="34"/>
  <c r="C28" i="34"/>
  <c r="C27" i="34"/>
  <c r="C26" i="34"/>
  <c r="C25" i="34"/>
  <c r="C24" i="34"/>
  <c r="C23" i="34"/>
  <c r="C22" i="34"/>
  <c r="C21" i="34"/>
  <c r="C20" i="34"/>
  <c r="C19" i="34"/>
  <c r="C18" i="34"/>
  <c r="C17" i="34"/>
  <c r="C16" i="34"/>
  <c r="C15" i="34"/>
  <c r="C14" i="34"/>
  <c r="C13" i="34"/>
  <c r="C12" i="34"/>
  <c r="C11" i="34"/>
  <c r="C10" i="34"/>
  <c r="J6" i="34" l="1"/>
  <c r="B58" i="34"/>
  <c r="B57" i="34"/>
  <c r="B56" i="34"/>
  <c r="B55" i="34"/>
  <c r="B54" i="34"/>
  <c r="B53" i="34"/>
  <c r="B52" i="34"/>
  <c r="B51" i="34"/>
  <c r="B50" i="34"/>
  <c r="B49" i="34"/>
  <c r="B48" i="34"/>
  <c r="B47" i="34"/>
  <c r="B46" i="34"/>
  <c r="B45" i="34"/>
  <c r="B44" i="34"/>
  <c r="B43" i="34"/>
  <c r="B42" i="34"/>
  <c r="B41" i="34"/>
  <c r="B40" i="34"/>
  <c r="B39" i="34"/>
  <c r="B38" i="34"/>
  <c r="B37" i="34"/>
  <c r="B36" i="34"/>
  <c r="B35" i="34"/>
  <c r="B34" i="34"/>
  <c r="B33" i="34"/>
  <c r="B32" i="34"/>
  <c r="B31" i="34"/>
  <c r="B30" i="34"/>
  <c r="B29" i="34"/>
  <c r="B28" i="34"/>
  <c r="B27" i="34"/>
  <c r="B26" i="34"/>
  <c r="B25" i="34"/>
  <c r="B24" i="34"/>
  <c r="B23" i="34"/>
  <c r="B22" i="34"/>
  <c r="B21" i="34"/>
  <c r="B20" i="34"/>
  <c r="B19" i="34"/>
  <c r="B18" i="34"/>
  <c r="B17" i="34"/>
  <c r="B16" i="34"/>
  <c r="B15" i="34"/>
  <c r="B14" i="34"/>
  <c r="B13" i="34"/>
  <c r="B12" i="34"/>
  <c r="B11" i="34"/>
  <c r="B10" i="34"/>
  <c r="C9" i="34"/>
  <c r="B9" i="34"/>
  <c r="C7" i="19" l="1"/>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6" i="19"/>
  <c r="C13" i="18" l="1"/>
  <c r="C14" i="18"/>
  <c r="C15" i="18"/>
  <c r="C16" i="18"/>
  <c r="C17" i="18"/>
  <c r="C18" i="18"/>
  <c r="C19" i="18"/>
  <c r="C20" i="18"/>
  <c r="C21" i="18"/>
  <c r="C22" i="18"/>
  <c r="C23" i="18"/>
  <c r="C24" i="18"/>
  <c r="C25" i="18"/>
  <c r="C26" i="18"/>
  <c r="C12" i="18"/>
  <c r="A14" i="18"/>
  <c r="A15" i="18"/>
  <c r="A16" i="18" s="1"/>
  <c r="A17" i="18" s="1"/>
  <c r="A18" i="18" s="1"/>
  <c r="A19" i="18" s="1"/>
  <c r="A20" i="18" s="1"/>
  <c r="A21" i="18" s="1"/>
  <c r="A22" i="18" s="1"/>
  <c r="A23" i="18" s="1"/>
  <c r="A24" i="18" s="1"/>
  <c r="A25" i="18" s="1"/>
  <c r="A26" i="18" s="1"/>
  <c r="A13" i="18"/>
  <c r="J38" i="18"/>
  <c r="I30" i="18"/>
  <c r="J27" i="18"/>
  <c r="I27" i="18"/>
  <c r="G6" i="33" l="1"/>
  <c r="D6" i="33"/>
  <c r="A6" i="33"/>
  <c r="D4" i="33"/>
  <c r="D3" i="33"/>
  <c r="K59" i="31" l="1"/>
  <c r="K68" i="31"/>
  <c r="K67" i="31"/>
  <c r="K69" i="31" s="1"/>
  <c r="K63" i="31"/>
  <c r="K62" i="31"/>
  <c r="K64" i="31" s="1"/>
  <c r="K58" i="31"/>
  <c r="J51" i="31"/>
  <c r="J50" i="31"/>
  <c r="J49" i="31"/>
  <c r="J48" i="31"/>
  <c r="C48" i="31"/>
  <c r="M46" i="31"/>
  <c r="L46" i="31"/>
  <c r="G46" i="31"/>
  <c r="F46" i="31"/>
  <c r="M45" i="31"/>
  <c r="L45" i="31"/>
  <c r="G45" i="31"/>
  <c r="F45" i="31"/>
  <c r="M44" i="31"/>
  <c r="L44" i="31"/>
  <c r="G44" i="31"/>
  <c r="F44" i="31"/>
  <c r="M43" i="31"/>
  <c r="L43" i="31"/>
  <c r="H43" i="31"/>
  <c r="G43" i="31"/>
  <c r="F43" i="31"/>
  <c r="B43" i="31"/>
  <c r="M42" i="31"/>
  <c r="L42" i="31"/>
  <c r="G42" i="31"/>
  <c r="F42" i="31"/>
  <c r="M41" i="31"/>
  <c r="L41" i="31"/>
  <c r="G41" i="31"/>
  <c r="F41" i="31"/>
  <c r="M40" i="31"/>
  <c r="L40" i="31"/>
  <c r="G40" i="31"/>
  <c r="F40" i="31"/>
  <c r="M39" i="31"/>
  <c r="L39" i="31"/>
  <c r="H39" i="31"/>
  <c r="G39" i="31"/>
  <c r="F39" i="31"/>
  <c r="B39" i="31"/>
  <c r="M38" i="31"/>
  <c r="L38" i="31"/>
  <c r="G38" i="31"/>
  <c r="F38" i="31"/>
  <c r="M37" i="31"/>
  <c r="L37" i="31"/>
  <c r="G37" i="31"/>
  <c r="F37" i="31"/>
  <c r="M36" i="31"/>
  <c r="L36" i="31"/>
  <c r="G36" i="31"/>
  <c r="F36" i="31"/>
  <c r="M35" i="31"/>
  <c r="L35" i="31"/>
  <c r="H35" i="31"/>
  <c r="G35" i="31"/>
  <c r="F35" i="31"/>
  <c r="B35" i="31"/>
  <c r="M34" i="31"/>
  <c r="L34" i="31"/>
  <c r="G34" i="31"/>
  <c r="F34" i="31"/>
  <c r="M33" i="31"/>
  <c r="L33" i="31"/>
  <c r="G33" i="31"/>
  <c r="F33" i="31"/>
  <c r="M32" i="31"/>
  <c r="L32" i="31"/>
  <c r="G32" i="31"/>
  <c r="F32" i="31"/>
  <c r="M31" i="31"/>
  <c r="L31" i="31"/>
  <c r="H31" i="31"/>
  <c r="G31" i="31"/>
  <c r="F31" i="31"/>
  <c r="B31" i="31"/>
  <c r="M30" i="31"/>
  <c r="L30" i="31"/>
  <c r="G30" i="31"/>
  <c r="F30" i="31"/>
  <c r="M29" i="31"/>
  <c r="L29" i="31"/>
  <c r="G29" i="31"/>
  <c r="F29" i="31"/>
  <c r="M28" i="31"/>
  <c r="L28" i="31"/>
  <c r="G28" i="31"/>
  <c r="F28" i="31"/>
  <c r="M27" i="31"/>
  <c r="L27" i="31"/>
  <c r="H27" i="31"/>
  <c r="G27" i="31"/>
  <c r="F27" i="31"/>
  <c r="B27" i="31"/>
  <c r="M26" i="31"/>
  <c r="L26" i="31"/>
  <c r="G26" i="31"/>
  <c r="F26" i="31"/>
  <c r="M25" i="31"/>
  <c r="L25" i="31"/>
  <c r="G25" i="31"/>
  <c r="F25" i="31"/>
  <c r="M24" i="31"/>
  <c r="L24" i="31"/>
  <c r="G24" i="31"/>
  <c r="F24" i="31"/>
  <c r="M23" i="31"/>
  <c r="L23" i="31"/>
  <c r="H23" i="31"/>
  <c r="G23" i="31"/>
  <c r="F23" i="31"/>
  <c r="B23" i="31"/>
  <c r="M22" i="31"/>
  <c r="L22" i="31"/>
  <c r="G22" i="31"/>
  <c r="F22" i="31"/>
  <c r="M21" i="31"/>
  <c r="L21" i="31"/>
  <c r="G21" i="31"/>
  <c r="F21" i="31"/>
  <c r="M20" i="31"/>
  <c r="L20" i="31"/>
  <c r="G20" i="31"/>
  <c r="F20" i="31"/>
  <c r="M19" i="31"/>
  <c r="L19" i="31"/>
  <c r="H19" i="31"/>
  <c r="G19" i="31"/>
  <c r="F19" i="31"/>
  <c r="B19" i="31"/>
  <c r="M18" i="31"/>
  <c r="L18" i="31"/>
  <c r="G18" i="31"/>
  <c r="F18" i="31"/>
  <c r="M17" i="31"/>
  <c r="L17" i="31"/>
  <c r="G17" i="31"/>
  <c r="F17" i="31"/>
  <c r="M16" i="31"/>
  <c r="L16" i="31"/>
  <c r="G16" i="31"/>
  <c r="F16" i="31"/>
  <c r="M15" i="31"/>
  <c r="L15" i="31"/>
  <c r="H15" i="31"/>
  <c r="G15" i="31"/>
  <c r="F15" i="31"/>
  <c r="B15" i="31"/>
  <c r="M14" i="31"/>
  <c r="L14" i="31"/>
  <c r="G14" i="31"/>
  <c r="F14" i="31"/>
  <c r="M13" i="31"/>
  <c r="L13" i="31"/>
  <c r="G13" i="31"/>
  <c r="F13" i="31"/>
  <c r="M12" i="31"/>
  <c r="L12" i="31"/>
  <c r="G12" i="31"/>
  <c r="F12" i="31"/>
  <c r="M11" i="31"/>
  <c r="L11" i="31"/>
  <c r="H11" i="31"/>
  <c r="G11" i="31"/>
  <c r="F11" i="31"/>
  <c r="B11" i="31"/>
  <c r="M10" i="31"/>
  <c r="L10" i="31"/>
  <c r="G10" i="31"/>
  <c r="F10" i="31"/>
  <c r="M9" i="31"/>
  <c r="L9" i="31"/>
  <c r="G9" i="31"/>
  <c r="F9" i="31"/>
  <c r="M8" i="31"/>
  <c r="L8" i="31"/>
  <c r="G8" i="31"/>
  <c r="F8" i="31"/>
  <c r="M7" i="31"/>
  <c r="L7" i="31"/>
  <c r="H7" i="31"/>
  <c r="G7" i="31"/>
  <c r="F7" i="31"/>
  <c r="B7" i="31"/>
  <c r="H5" i="31"/>
  <c r="B5" i="31"/>
  <c r="A57" i="15"/>
  <c r="J52" i="31" l="1"/>
  <c r="G57" i="15" l="1"/>
  <c r="E57" i="15"/>
  <c r="H32" i="14" l="1"/>
  <c r="H31" i="14"/>
  <c r="H25" i="14"/>
  <c r="H15" i="14"/>
  <c r="H14" i="14"/>
  <c r="H8" i="14"/>
  <c r="H7" i="14"/>
  <c r="F32" i="14"/>
  <c r="I32" i="14" s="1"/>
  <c r="F31" i="14"/>
  <c r="F25" i="14"/>
  <c r="I25" i="14" s="1"/>
  <c r="F15" i="14"/>
  <c r="F14" i="14"/>
  <c r="I14" i="14" s="1"/>
  <c r="F8" i="14"/>
  <c r="F7" i="14"/>
  <c r="I7" i="14" s="1"/>
  <c r="G28" i="14"/>
  <c r="H28" i="14" s="1"/>
  <c r="G21" i="14"/>
  <c r="H21" i="14" s="1"/>
  <c r="G16" i="14"/>
  <c r="H16" i="14" s="1"/>
  <c r="G9" i="14"/>
  <c r="H9" i="14" s="1"/>
  <c r="E28" i="14"/>
  <c r="F28" i="14" s="1"/>
  <c r="D28" i="14"/>
  <c r="D33" i="14" s="1"/>
  <c r="E9" i="14"/>
  <c r="F9" i="14" s="1"/>
  <c r="D9" i="14"/>
  <c r="E21" i="14"/>
  <c r="F21" i="14" s="1"/>
  <c r="D21" i="14"/>
  <c r="E16" i="14"/>
  <c r="F16" i="14" s="1"/>
  <c r="D16" i="14"/>
  <c r="I16" i="14" l="1"/>
  <c r="I21" i="14"/>
  <c r="F33" i="14"/>
  <c r="I33" i="14" s="1"/>
  <c r="H33" i="14"/>
  <c r="I8" i="14"/>
  <c r="I15" i="14"/>
  <c r="I31" i="14"/>
  <c r="D26" i="14"/>
  <c r="D35" i="14" s="1"/>
  <c r="H26" i="14"/>
  <c r="H35" i="14" s="1"/>
  <c r="F26" i="14"/>
  <c r="I28" i="14"/>
  <c r="I9" i="14"/>
  <c r="I26" i="14"/>
  <c r="F35" i="14" l="1"/>
  <c r="I35" i="14"/>
  <c r="R62" i="29"/>
  <c r="R61" i="29"/>
  <c r="R60" i="29"/>
  <c r="R59" i="29"/>
  <c r="G62" i="29"/>
  <c r="G61" i="29"/>
  <c r="G60" i="29"/>
  <c r="G59" i="29"/>
  <c r="C62" i="29"/>
  <c r="C61" i="29"/>
  <c r="C60" i="29"/>
  <c r="C59" i="29"/>
  <c r="B53" i="29" l="1"/>
  <c r="S51" i="29"/>
  <c r="Q51" i="29"/>
  <c r="O51" i="29"/>
  <c r="L51" i="29"/>
  <c r="G50" i="29"/>
  <c r="G47" i="29"/>
  <c r="I29" i="29"/>
  <c r="B15" i="29"/>
  <c r="C15" i="21" l="1"/>
  <c r="O6" i="33"/>
  <c r="G27" i="29"/>
  <c r="E27" i="6"/>
  <c r="C34" i="29"/>
  <c r="F15" i="29"/>
  <c r="I20" i="29"/>
  <c r="G28" i="29"/>
  <c r="G26" i="29"/>
  <c r="G25" i="29"/>
  <c r="G24" i="29"/>
  <c r="G23" i="29"/>
  <c r="G22" i="29"/>
  <c r="G21" i="29"/>
  <c r="G31" i="29"/>
  <c r="I30" i="29"/>
  <c r="N28" i="29"/>
  <c r="N27" i="29"/>
  <c r="N24" i="29"/>
  <c r="N23" i="29"/>
  <c r="N22" i="29"/>
  <c r="G46" i="29"/>
  <c r="J56" i="29"/>
  <c r="F56" i="29"/>
  <c r="M13" i="29"/>
  <c r="H13" i="29"/>
  <c r="B13" i="29"/>
  <c r="H10" i="29"/>
  <c r="H8" i="29"/>
  <c r="S5" i="29"/>
  <c r="H5" i="29"/>
  <c r="H4" i="29"/>
  <c r="D29" i="12"/>
  <c r="D28" i="12"/>
  <c r="D27" i="12"/>
  <c r="D24" i="12"/>
  <c r="D25" i="12"/>
  <c r="D23" i="12"/>
  <c r="D22" i="12"/>
  <c r="D21" i="12"/>
  <c r="D20" i="12"/>
  <c r="D18" i="12"/>
  <c r="D17" i="12"/>
  <c r="E16" i="12"/>
  <c r="E15" i="12"/>
  <c r="J53" i="28"/>
  <c r="J52" i="28"/>
  <c r="J51" i="28"/>
  <c r="J50" i="28"/>
  <c r="C50" i="28"/>
  <c r="H45" i="28"/>
  <c r="H41" i="28"/>
  <c r="H37" i="28"/>
  <c r="H33" i="28"/>
  <c r="H29" i="28"/>
  <c r="H25" i="28"/>
  <c r="H21" i="28"/>
  <c r="H17" i="28"/>
  <c r="H13" i="28"/>
  <c r="H9" i="28"/>
  <c r="M48" i="28"/>
  <c r="L48" i="28"/>
  <c r="M47" i="28"/>
  <c r="L47" i="28"/>
  <c r="M46" i="28"/>
  <c r="L46" i="28"/>
  <c r="M45" i="28"/>
  <c r="L45" i="28"/>
  <c r="M44" i="28"/>
  <c r="L44" i="28"/>
  <c r="M43" i="28"/>
  <c r="L43" i="28"/>
  <c r="M42" i="28"/>
  <c r="L42" i="28"/>
  <c r="M41" i="28"/>
  <c r="L41" i="28"/>
  <c r="M40" i="28"/>
  <c r="L40" i="28"/>
  <c r="M39" i="28"/>
  <c r="L39" i="28"/>
  <c r="M38" i="28"/>
  <c r="L38" i="28"/>
  <c r="M37" i="28"/>
  <c r="L37" i="28"/>
  <c r="M36" i="28"/>
  <c r="L36" i="28"/>
  <c r="M35" i="28"/>
  <c r="L35" i="28"/>
  <c r="M34" i="28"/>
  <c r="L34" i="28"/>
  <c r="M33" i="28"/>
  <c r="L33" i="28"/>
  <c r="M32" i="28"/>
  <c r="L32" i="28"/>
  <c r="M31" i="28"/>
  <c r="L31" i="28"/>
  <c r="M30" i="28"/>
  <c r="L30" i="28"/>
  <c r="M29" i="28"/>
  <c r="L29" i="28"/>
  <c r="M28" i="28"/>
  <c r="L28" i="28"/>
  <c r="M27" i="28"/>
  <c r="L27" i="28"/>
  <c r="M26" i="28"/>
  <c r="L26" i="28"/>
  <c r="M25" i="28"/>
  <c r="L25" i="28"/>
  <c r="M24" i="28"/>
  <c r="L24" i="28"/>
  <c r="M23" i="28"/>
  <c r="L23" i="28"/>
  <c r="M22" i="28"/>
  <c r="L22" i="28"/>
  <c r="M21" i="28"/>
  <c r="L21" i="28"/>
  <c r="M20" i="28"/>
  <c r="L20" i="28"/>
  <c r="M19" i="28"/>
  <c r="L19" i="28"/>
  <c r="M18" i="28"/>
  <c r="L18" i="28"/>
  <c r="M17" i="28"/>
  <c r="L17" i="28"/>
  <c r="M16" i="28"/>
  <c r="L16" i="28"/>
  <c r="M15" i="28"/>
  <c r="L15" i="28"/>
  <c r="M14" i="28"/>
  <c r="L14" i="28"/>
  <c r="M13" i="28"/>
  <c r="L13" i="28"/>
  <c r="M12" i="28"/>
  <c r="L12" i="28"/>
  <c r="M11" i="28"/>
  <c r="L11" i="28"/>
  <c r="M10" i="28"/>
  <c r="L10" i="28"/>
  <c r="M9" i="28"/>
  <c r="L9" i="28"/>
  <c r="G48" i="28"/>
  <c r="F48" i="28"/>
  <c r="G47" i="28"/>
  <c r="F47" i="28"/>
  <c r="G46" i="28"/>
  <c r="F46" i="28"/>
  <c r="G45" i="28"/>
  <c r="F45" i="28"/>
  <c r="G44" i="28"/>
  <c r="F44" i="28"/>
  <c r="G43" i="28"/>
  <c r="F43" i="28"/>
  <c r="G42" i="28"/>
  <c r="F42" i="28"/>
  <c r="G41" i="28"/>
  <c r="F41" i="28"/>
  <c r="G40" i="28"/>
  <c r="F40" i="28"/>
  <c r="G39" i="28"/>
  <c r="F39" i="28"/>
  <c r="G38" i="28"/>
  <c r="F38" i="28"/>
  <c r="G37" i="28"/>
  <c r="F37" i="28"/>
  <c r="G36" i="28"/>
  <c r="F36" i="28"/>
  <c r="G35" i="28"/>
  <c r="F35" i="28"/>
  <c r="G34" i="28"/>
  <c r="F34" i="28"/>
  <c r="G33" i="28"/>
  <c r="F33" i="28"/>
  <c r="G32" i="28"/>
  <c r="F32" i="28"/>
  <c r="G31" i="28"/>
  <c r="F31" i="28"/>
  <c r="G30" i="28"/>
  <c r="F30" i="28"/>
  <c r="G29" i="28"/>
  <c r="F29" i="28"/>
  <c r="G28" i="28"/>
  <c r="F28" i="28"/>
  <c r="G27" i="28"/>
  <c r="F27" i="28"/>
  <c r="G26" i="28"/>
  <c r="F26" i="28"/>
  <c r="G25" i="28"/>
  <c r="F25" i="28"/>
  <c r="G24" i="28"/>
  <c r="F24" i="28"/>
  <c r="G23" i="28"/>
  <c r="F23" i="28"/>
  <c r="G22" i="28"/>
  <c r="F22" i="28"/>
  <c r="G21" i="28"/>
  <c r="F21" i="28"/>
  <c r="G20" i="28"/>
  <c r="F20" i="28"/>
  <c r="G19" i="28"/>
  <c r="F19" i="28"/>
  <c r="G18" i="28"/>
  <c r="F18" i="28"/>
  <c r="G17" i="28"/>
  <c r="F17" i="28"/>
  <c r="G16" i="28"/>
  <c r="F16" i="28"/>
  <c r="G15" i="28"/>
  <c r="F15" i="28"/>
  <c r="G14" i="28"/>
  <c r="F14" i="28"/>
  <c r="G13" i="28"/>
  <c r="F13" i="28"/>
  <c r="G12" i="28"/>
  <c r="F12" i="28"/>
  <c r="G11" i="28"/>
  <c r="F11" i="28"/>
  <c r="G10" i="28"/>
  <c r="F10" i="28"/>
  <c r="G9" i="28"/>
  <c r="F9" i="28"/>
  <c r="B45" i="28"/>
  <c r="B41" i="28"/>
  <c r="B37" i="28"/>
  <c r="B33" i="28"/>
  <c r="B29" i="28"/>
  <c r="B25" i="28"/>
  <c r="B21" i="28"/>
  <c r="B17" i="28"/>
  <c r="B13" i="28"/>
  <c r="B9" i="28"/>
  <c r="H7" i="28"/>
  <c r="B7" i="28"/>
  <c r="D38" i="9"/>
  <c r="D36" i="9"/>
  <c r="D31" i="9"/>
  <c r="D29" i="9"/>
  <c r="D24" i="9"/>
  <c r="D18" i="9"/>
  <c r="D7" i="9"/>
  <c r="C12" i="21" l="1"/>
  <c r="C12" i="35" s="1"/>
  <c r="M6" i="34"/>
  <c r="I6" i="33"/>
  <c r="C16" i="21"/>
  <c r="C16" i="35" s="1"/>
  <c r="M6" i="33"/>
  <c r="M3" i="15"/>
  <c r="E12" i="21"/>
  <c r="E12" i="35" s="1"/>
  <c r="O6" i="34"/>
  <c r="K6" i="33"/>
  <c r="D17" i="21"/>
  <c r="D17" i="35" s="1"/>
  <c r="C15" i="35"/>
  <c r="G48" i="29"/>
  <c r="F63" i="6"/>
  <c r="B59" i="6"/>
  <c r="B55" i="6" l="1"/>
  <c r="B29" i="29" s="1"/>
  <c r="B46" i="6"/>
  <c r="B20" i="29" s="1"/>
  <c r="E46" i="6"/>
  <c r="E20" i="29" s="1"/>
  <c r="E55" i="6"/>
  <c r="E29" i="29" s="1"/>
  <c r="G60" i="3" l="1"/>
  <c r="D60" i="3"/>
  <c r="I27" i="6"/>
  <c r="B17" i="6"/>
  <c r="B15" i="6"/>
  <c r="L13" i="6"/>
  <c r="G13" i="6"/>
  <c r="B13" i="6"/>
  <c r="R5" i="6"/>
  <c r="G10" i="6"/>
  <c r="G8" i="6"/>
  <c r="G5" i="6"/>
  <c r="G4" i="6"/>
  <c r="E28" i="6" l="1"/>
  <c r="F57" i="29"/>
  <c r="I28" i="6"/>
  <c r="J57" i="29"/>
  <c r="F8" i="3"/>
  <c r="F9" i="3"/>
  <c r="D28" i="5"/>
  <c r="D27" i="5"/>
  <c r="D26" i="5"/>
  <c r="D22" i="5"/>
  <c r="D21" i="5"/>
  <c r="D20" i="5"/>
  <c r="D19" i="5"/>
  <c r="D17" i="5"/>
  <c r="D16" i="5"/>
  <c r="E15" i="5"/>
  <c r="E14" i="5"/>
  <c r="E48" i="2"/>
  <c r="C52" i="4"/>
  <c r="C51" i="4"/>
  <c r="J54" i="4"/>
  <c r="J54" i="28" s="1"/>
  <c r="A9" i="4"/>
  <c r="A7" i="31" s="1"/>
  <c r="D63" i="3"/>
  <c r="D62" i="3"/>
  <c r="H60" i="3"/>
  <c r="H59" i="3"/>
  <c r="D59" i="3"/>
  <c r="D53" i="3"/>
  <c r="I50" i="3"/>
  <c r="G50" i="3"/>
  <c r="C30" i="3"/>
  <c r="C28" i="3"/>
  <c r="J21" i="3"/>
  <c r="E22" i="3"/>
  <c r="E21" i="3"/>
  <c r="H6" i="29" s="1"/>
  <c r="G18" i="3"/>
  <c r="J17" i="3"/>
  <c r="G17" i="3"/>
  <c r="F16" i="3"/>
  <c r="F15" i="3"/>
  <c r="F14" i="3"/>
  <c r="F13" i="3"/>
  <c r="F11" i="3"/>
  <c r="F10" i="3"/>
  <c r="G7" i="6" l="1"/>
  <c r="H7" i="29"/>
  <c r="A8" i="31"/>
  <c r="D5" i="19"/>
  <c r="E5" i="19" s="1"/>
  <c r="F5" i="19" s="1"/>
  <c r="G5" i="19" s="1"/>
  <c r="H5" i="19" s="1"/>
  <c r="I5" i="19" s="1"/>
  <c r="J5" i="19" s="1"/>
  <c r="K5" i="19" s="1"/>
  <c r="L5" i="19" s="1"/>
  <c r="M5" i="19" s="1"/>
  <c r="A11" i="31"/>
  <c r="C51" i="28"/>
  <c r="C49" i="31"/>
  <c r="J28" i="6"/>
  <c r="K57" i="29"/>
  <c r="C52" i="28"/>
  <c r="C50" i="31"/>
  <c r="A7" i="5"/>
  <c r="A7" i="12" s="1"/>
  <c r="G6" i="6"/>
  <c r="A10" i="4"/>
  <c r="A9" i="28"/>
  <c r="A13" i="4"/>
  <c r="A14" i="4" s="1"/>
  <c r="A15" i="31" l="1"/>
  <c r="A12" i="31"/>
  <c r="A17" i="4"/>
  <c r="A18" i="4" s="1"/>
  <c r="A13" i="28"/>
  <c r="A10" i="28"/>
  <c r="A16" i="31" l="1"/>
  <c r="A19" i="31"/>
  <c r="A21" i="4"/>
  <c r="A22" i="4" s="1"/>
  <c r="A14" i="28"/>
  <c r="A17" i="28"/>
  <c r="A23" i="31" l="1"/>
  <c r="A20" i="31"/>
  <c r="A25" i="4"/>
  <c r="A18" i="28"/>
  <c r="A21" i="28"/>
  <c r="A24" i="31" l="1"/>
  <c r="A27" i="31"/>
  <c r="A26" i="4"/>
  <c r="A29" i="4"/>
  <c r="A22" i="28"/>
  <c r="A25" i="28"/>
  <c r="A31" i="31" l="1"/>
  <c r="A28" i="31"/>
  <c r="A30" i="4"/>
  <c r="A33" i="4"/>
  <c r="A26" i="28"/>
  <c r="A29" i="28"/>
  <c r="A32" i="31" l="1"/>
  <c r="A35" i="31"/>
  <c r="A37" i="4"/>
  <c r="A34" i="4"/>
  <c r="A30" i="28"/>
  <c r="A33" i="28"/>
  <c r="A39" i="31" l="1"/>
  <c r="A36" i="31"/>
  <c r="A41" i="4"/>
  <c r="A38" i="4"/>
  <c r="A34" i="28"/>
  <c r="A37" i="28"/>
  <c r="E47" i="2"/>
  <c r="A40" i="31" l="1"/>
  <c r="A43" i="31"/>
  <c r="A44" i="31" s="1"/>
  <c r="A45" i="4"/>
  <c r="A46" i="4" s="1"/>
  <c r="A42" i="4"/>
  <c r="A38" i="28"/>
  <c r="A41" i="28"/>
  <c r="A42" i="28" l="1"/>
  <c r="A45" i="28"/>
  <c r="A46" i="28" s="1"/>
</calcChain>
</file>

<file path=xl/comments1.xml><?xml version="1.0" encoding="utf-8"?>
<comments xmlns="http://schemas.openxmlformats.org/spreadsheetml/2006/main">
  <authors>
    <author>作成者</author>
  </authors>
  <commentList>
    <comment ref="J3" authorId="0" shapeId="0">
      <text>
        <r>
          <rPr>
            <sz val="10"/>
            <color indexed="81"/>
            <rFont val="ＭＳ Ｐゴシック"/>
            <family val="3"/>
            <charset val="128"/>
          </rPr>
          <t>申請日をご入力ください</t>
        </r>
      </text>
    </comment>
  </commentList>
</comments>
</file>

<file path=xl/comments2.xml><?xml version="1.0" encoding="utf-8"?>
<comments xmlns="http://schemas.openxmlformats.org/spreadsheetml/2006/main">
  <authors>
    <author>作成者</author>
  </authors>
  <commentList>
    <comment ref="J3" authorId="0" shapeId="0">
      <text>
        <r>
          <rPr>
            <sz val="10"/>
            <color indexed="81"/>
            <rFont val="ＭＳ Ｐゴシック"/>
            <family val="3"/>
            <charset val="128"/>
          </rPr>
          <t>申請日をご入力ください</t>
        </r>
      </text>
    </comment>
  </commentList>
</comments>
</file>

<file path=xl/comments3.xml><?xml version="1.0" encoding="utf-8"?>
<comments xmlns="http://schemas.openxmlformats.org/spreadsheetml/2006/main">
  <authors>
    <author>作成者</author>
  </authors>
  <commentList>
    <comment ref="D5" authorId="0" shapeId="0">
      <text>
        <r>
          <rPr>
            <sz val="10"/>
            <color indexed="81"/>
            <rFont val="ＭＳ Ｐゴシック"/>
            <family val="3"/>
            <charset val="128"/>
          </rPr>
          <t>外国人もカタカナ等日本語で表記し、旅券記載名欄にアルファベットをご記入ください。</t>
        </r>
      </text>
    </comment>
    <comment ref="D10" authorId="0" shapeId="0">
      <text>
        <r>
          <rPr>
            <sz val="10"/>
            <color indexed="81"/>
            <rFont val="ＭＳ Ｐゴシック"/>
            <family val="3"/>
            <charset val="128"/>
          </rPr>
          <t>講師の出身国と最終学歴の国が同一の場合は国内、異なる場合は海外を選択してください。</t>
        </r>
      </text>
    </comment>
  </commentList>
</comments>
</file>

<file path=xl/comments4.xml><?xml version="1.0" encoding="utf-8"?>
<comments xmlns="http://schemas.openxmlformats.org/spreadsheetml/2006/main">
  <authors>
    <author>作成者</author>
  </authors>
  <commentList>
    <comment ref="D5" authorId="0" shapeId="0">
      <text>
        <r>
          <rPr>
            <sz val="10"/>
            <color indexed="81"/>
            <rFont val="ＭＳ Ｐゴシック"/>
            <family val="3"/>
            <charset val="128"/>
          </rPr>
          <t>外国人もカタカナ等日本語で表記し、旅券記載名欄にアルファベットをご記入ください。</t>
        </r>
      </text>
    </comment>
    <comment ref="D10" authorId="0" shapeId="0">
      <text>
        <r>
          <rPr>
            <sz val="10"/>
            <color indexed="81"/>
            <rFont val="ＭＳ Ｐゴシック"/>
            <family val="3"/>
            <charset val="128"/>
          </rPr>
          <t>講師の出身国と最終学歴の国が同一の場合は国内、異なる場合は海外を選択してください。</t>
        </r>
      </text>
    </comment>
  </commentList>
</comments>
</file>

<file path=xl/comments5.xml><?xml version="1.0" encoding="utf-8"?>
<comments xmlns="http://schemas.openxmlformats.org/spreadsheetml/2006/main">
  <authors>
    <author>作成者</author>
  </authors>
  <commentList>
    <comment ref="D4" authorId="0" shapeId="0">
      <text>
        <r>
          <rPr>
            <sz val="10"/>
            <color indexed="81"/>
            <rFont val="ＭＳ Ｐゴシック"/>
            <family val="3"/>
            <charset val="128"/>
          </rPr>
          <t>金額欄には、</t>
        </r>
        <r>
          <rPr>
            <b/>
            <sz val="10"/>
            <color indexed="81"/>
            <rFont val="ＭＳ Ｐゴシック"/>
            <family val="3"/>
            <charset val="128"/>
          </rPr>
          <t>円金額</t>
        </r>
        <r>
          <rPr>
            <sz val="10"/>
            <color indexed="81"/>
            <rFont val="ＭＳ Ｐゴシック"/>
            <family val="3"/>
            <charset val="128"/>
          </rPr>
          <t>をご記入ください。</t>
        </r>
        <r>
          <rPr>
            <b/>
            <sz val="10"/>
            <color indexed="81"/>
            <rFont val="ＭＳ Ｐゴシック"/>
            <family val="3"/>
            <charset val="128"/>
          </rPr>
          <t>計算式記入、リンク貼付け等はしないでください。</t>
        </r>
      </text>
    </comment>
    <comment ref="D31" authorId="0" shapeId="0">
      <text>
        <r>
          <rPr>
            <b/>
            <sz val="10"/>
            <color indexed="81"/>
            <rFont val="ＭＳ Ｐゴシック"/>
            <family val="3"/>
            <charset val="128"/>
          </rPr>
          <t>現地で発生する</t>
        </r>
        <r>
          <rPr>
            <sz val="10"/>
            <color indexed="81"/>
            <rFont val="ＭＳ Ｐゴシック"/>
            <family val="3"/>
            <charset val="128"/>
          </rPr>
          <t>、運営関係の費用。</t>
        </r>
      </text>
    </comment>
  </commentList>
</comments>
</file>

<file path=xl/comments6.xml><?xml version="1.0" encoding="utf-8"?>
<comments xmlns="http://schemas.openxmlformats.org/spreadsheetml/2006/main">
  <authors>
    <author>作成者</author>
  </authors>
  <commentList>
    <comment ref="B65" authorId="0" shapeId="0">
      <text>
        <r>
          <rPr>
            <sz val="10"/>
            <color indexed="81"/>
            <rFont val="ＭＳ Ｐゴシック"/>
            <family val="3"/>
            <charset val="128"/>
          </rPr>
          <t>不要の場合は、非表示にしてください。</t>
        </r>
      </text>
    </comment>
  </commentList>
</comments>
</file>

<file path=xl/comments7.xml><?xml version="1.0" encoding="utf-8"?>
<comments xmlns="http://schemas.openxmlformats.org/spreadsheetml/2006/main">
  <authors>
    <author>作成者</author>
  </authors>
  <commentList>
    <comment ref="D5" authorId="0" shapeId="0">
      <text>
        <r>
          <rPr>
            <sz val="10"/>
            <color indexed="81"/>
            <rFont val="ＭＳ Ｐゴシック"/>
            <family val="3"/>
            <charset val="128"/>
          </rPr>
          <t>日付を確認し、正しい日付をご入力ください</t>
        </r>
      </text>
    </comment>
  </commentList>
</comments>
</file>

<file path=xl/comments8.xml><?xml version="1.0" encoding="utf-8"?>
<comments xmlns="http://schemas.openxmlformats.org/spreadsheetml/2006/main">
  <authors>
    <author>作成者</author>
  </authors>
  <commentList>
    <comment ref="E6" authorId="0" shapeId="0">
      <text>
        <r>
          <rPr>
            <sz val="10"/>
            <color indexed="81"/>
            <rFont val="ＭＳ Ｐゴシック"/>
            <family val="3"/>
            <charset val="128"/>
          </rPr>
          <t>1日あたりの現地通貨の単価をご入力ください</t>
        </r>
      </text>
    </comment>
    <comment ref="K6" authorId="0" shapeId="0">
      <text>
        <r>
          <rPr>
            <sz val="10"/>
            <color indexed="81"/>
            <rFont val="ＭＳ Ｐゴシック"/>
            <family val="3"/>
            <charset val="128"/>
          </rPr>
          <t>現地通貨の単位をご記入ください</t>
        </r>
      </text>
    </comment>
    <comment ref="O6" authorId="0" shapeId="0">
      <text>
        <r>
          <rPr>
            <sz val="10"/>
            <color indexed="81"/>
            <rFont val="ＭＳ Ｐゴシック"/>
            <family val="3"/>
            <charset val="128"/>
          </rPr>
          <t>研修期間が正しいかご確認ください</t>
        </r>
      </text>
    </comment>
  </commentList>
</comments>
</file>

<file path=xl/comments9.xml><?xml version="1.0" encoding="utf-8"?>
<comments xmlns="http://schemas.openxmlformats.org/spreadsheetml/2006/main">
  <authors>
    <author>作成者</author>
  </authors>
  <commentList>
    <comment ref="A26" authorId="0" shapeId="0">
      <text>
        <r>
          <rPr>
            <sz val="10"/>
            <color indexed="81"/>
            <rFont val="ＭＳ Ｐゴシック"/>
            <family val="3"/>
            <charset val="128"/>
          </rPr>
          <t>左づめでご入力ください</t>
        </r>
      </text>
    </comment>
  </commentList>
</comments>
</file>

<file path=xl/sharedStrings.xml><?xml version="1.0" encoding="utf-8"?>
<sst xmlns="http://schemas.openxmlformats.org/spreadsheetml/2006/main" count="1357" uniqueCount="948">
  <si>
    <t>【海外研修実施希望申込】</t>
    <rPh sb="1" eb="3">
      <t>カイガイ</t>
    </rPh>
    <rPh sb="3" eb="5">
      <t>ケンシュウ</t>
    </rPh>
    <rPh sb="5" eb="7">
      <t>ジッシ</t>
    </rPh>
    <rPh sb="7" eb="9">
      <t>キボウ</t>
    </rPh>
    <rPh sb="9" eb="11">
      <t>モウシコミ</t>
    </rPh>
    <phoneticPr fontId="1"/>
  </si>
  <si>
    <t>①</t>
  </si>
  <si>
    <t>①</t>
    <phoneticPr fontId="1"/>
  </si>
  <si>
    <t>②</t>
  </si>
  <si>
    <t>書式名</t>
    <rPh sb="0" eb="2">
      <t>ショシキ</t>
    </rPh>
    <rPh sb="2" eb="3">
      <t>メイ</t>
    </rPh>
    <phoneticPr fontId="1"/>
  </si>
  <si>
    <t>【海外研修実施希望申請】</t>
    <rPh sb="1" eb="3">
      <t>カイガイ</t>
    </rPh>
    <rPh sb="3" eb="5">
      <t>ケンシュウ</t>
    </rPh>
    <rPh sb="5" eb="7">
      <t>ジッシ</t>
    </rPh>
    <rPh sb="7" eb="9">
      <t>キボウ</t>
    </rPh>
    <rPh sb="9" eb="11">
      <t>シンセイ</t>
    </rPh>
    <phoneticPr fontId="1"/>
  </si>
  <si>
    <t>②</t>
    <phoneticPr fontId="1"/>
  </si>
  <si>
    <t>③</t>
  </si>
  <si>
    <t>④</t>
    <phoneticPr fontId="1"/>
  </si>
  <si>
    <t>⑤</t>
  </si>
  <si>
    <t>⑤</t>
    <phoneticPr fontId="1"/>
  </si>
  <si>
    <t>⑥</t>
  </si>
  <si>
    <t>⑦</t>
  </si>
  <si>
    <t>海外研修実施申請書</t>
    <rPh sb="0" eb="2">
      <t>カイガイ</t>
    </rPh>
    <rPh sb="2" eb="4">
      <t>ケンシュウ</t>
    </rPh>
    <rPh sb="4" eb="6">
      <t>ジッシ</t>
    </rPh>
    <rPh sb="6" eb="9">
      <t>シンセイショ</t>
    </rPh>
    <phoneticPr fontId="1"/>
  </si>
  <si>
    <t>【海外研修完了報告及び精算払請求】</t>
    <rPh sb="1" eb="3">
      <t>カイガイ</t>
    </rPh>
    <rPh sb="3" eb="5">
      <t>ケンシュウ</t>
    </rPh>
    <rPh sb="5" eb="7">
      <t>カンリョウ</t>
    </rPh>
    <rPh sb="7" eb="9">
      <t>ホウコク</t>
    </rPh>
    <rPh sb="9" eb="10">
      <t>オヨ</t>
    </rPh>
    <rPh sb="11" eb="13">
      <t>セイサン</t>
    </rPh>
    <rPh sb="13" eb="14">
      <t>バライ</t>
    </rPh>
    <rPh sb="14" eb="16">
      <t>セイキュウ</t>
    </rPh>
    <phoneticPr fontId="1"/>
  </si>
  <si>
    <t>⑧</t>
  </si>
  <si>
    <t>⑨</t>
  </si>
  <si>
    <t>⑩</t>
  </si>
  <si>
    <t>⑪</t>
  </si>
  <si>
    <t>⑫</t>
  </si>
  <si>
    <t>⑬</t>
  </si>
  <si>
    <t>1.</t>
    <phoneticPr fontId="1"/>
  </si>
  <si>
    <t>2.</t>
    <phoneticPr fontId="1"/>
  </si>
  <si>
    <t>海外研修実施希望申込書</t>
    <rPh sb="0" eb="2">
      <t>カイガイ</t>
    </rPh>
    <rPh sb="2" eb="4">
      <t>ケンシュウ</t>
    </rPh>
    <rPh sb="4" eb="6">
      <t>ジッシ</t>
    </rPh>
    <rPh sb="6" eb="8">
      <t>キボウ</t>
    </rPh>
    <rPh sb="8" eb="11">
      <t>モウシコミショ</t>
    </rPh>
    <phoneticPr fontId="1"/>
  </si>
  <si>
    <t>海外研修完了報告及び精算払請求書</t>
    <rPh sb="0" eb="2">
      <t>カイガイ</t>
    </rPh>
    <rPh sb="2" eb="4">
      <t>ケンシュウ</t>
    </rPh>
    <rPh sb="4" eb="6">
      <t>カンリョウ</t>
    </rPh>
    <rPh sb="6" eb="8">
      <t>ホウコク</t>
    </rPh>
    <rPh sb="8" eb="9">
      <t>オヨ</t>
    </rPh>
    <rPh sb="10" eb="12">
      <t>セイサン</t>
    </rPh>
    <rPh sb="12" eb="13">
      <t>バラ</t>
    </rPh>
    <rPh sb="13" eb="15">
      <t>セイキュウ</t>
    </rPh>
    <rPh sb="15" eb="16">
      <t>ショ</t>
    </rPh>
    <phoneticPr fontId="1"/>
  </si>
  <si>
    <t>海外研修実施結果（報告書）</t>
    <rPh sb="0" eb="2">
      <t>カイガイ</t>
    </rPh>
    <rPh sb="2" eb="4">
      <t>ケンシュウ</t>
    </rPh>
    <rPh sb="4" eb="6">
      <t>ジッシ</t>
    </rPh>
    <rPh sb="6" eb="8">
      <t>ケッカ</t>
    </rPh>
    <rPh sb="9" eb="12">
      <t>ホウコクショ</t>
    </rPh>
    <phoneticPr fontId="1"/>
  </si>
  <si>
    <t>研修生名簿</t>
    <rPh sb="0" eb="3">
      <t>ケンシュウセイ</t>
    </rPh>
    <rPh sb="3" eb="5">
      <t>メイボ</t>
    </rPh>
    <phoneticPr fontId="1"/>
  </si>
  <si>
    <t>海外研修実績日程表</t>
    <rPh sb="0" eb="2">
      <t>カイガイ</t>
    </rPh>
    <rPh sb="2" eb="4">
      <t>ケンシュウ</t>
    </rPh>
    <rPh sb="4" eb="6">
      <t>ジッセキ</t>
    </rPh>
    <rPh sb="6" eb="9">
      <t>ニッテイヒョウ</t>
    </rPh>
    <phoneticPr fontId="1"/>
  </si>
  <si>
    <t>3.</t>
    <phoneticPr fontId="1"/>
  </si>
  <si>
    <t>4.</t>
    <phoneticPr fontId="1"/>
  </si>
  <si>
    <t>5.</t>
    <phoneticPr fontId="1"/>
  </si>
  <si>
    <t>6-2.</t>
    <phoneticPr fontId="1"/>
  </si>
  <si>
    <t>海外研修直後評価票（協力機関用）</t>
    <rPh sb="0" eb="9">
      <t>カイガイケンシュウチョクゴヒョウカヒョウ</t>
    </rPh>
    <rPh sb="10" eb="14">
      <t>キョウリョクキカン</t>
    </rPh>
    <rPh sb="14" eb="15">
      <t>ヨウ</t>
    </rPh>
    <phoneticPr fontId="1"/>
  </si>
  <si>
    <t>出張業務日程表、滞在費及び渡航費</t>
    <rPh sb="0" eb="2">
      <t>シュッチョウ</t>
    </rPh>
    <rPh sb="2" eb="4">
      <t>ギョウム</t>
    </rPh>
    <rPh sb="4" eb="7">
      <t>ニッテイヒョウ</t>
    </rPh>
    <rPh sb="8" eb="11">
      <t>タイザイヒ</t>
    </rPh>
    <rPh sb="11" eb="12">
      <t>オヨ</t>
    </rPh>
    <rPh sb="13" eb="16">
      <t>トコウヒ</t>
    </rPh>
    <phoneticPr fontId="1"/>
  </si>
  <si>
    <t>参加者出欠確認表</t>
    <rPh sb="0" eb="3">
      <t>サンカシャ</t>
    </rPh>
    <rPh sb="3" eb="5">
      <t>シュッケツ</t>
    </rPh>
    <rPh sb="5" eb="7">
      <t>カクニン</t>
    </rPh>
    <rPh sb="7" eb="8">
      <t>オモテ</t>
    </rPh>
    <phoneticPr fontId="1"/>
  </si>
  <si>
    <r>
      <t xml:space="preserve">海外研修日程案 </t>
    </r>
    <r>
      <rPr>
        <sz val="11"/>
        <color rgb="FFFF0000"/>
        <rFont val="ＭＳ Ｐ明朝"/>
        <family val="1"/>
        <charset val="128"/>
      </rPr>
      <t>（自動入力）</t>
    </r>
    <r>
      <rPr>
        <b/>
        <sz val="11"/>
        <color rgb="FFFF0000"/>
        <rFont val="ＭＳ Ｐ明朝"/>
        <family val="1"/>
        <charset val="128"/>
      </rPr>
      <t>　※実施希望申込書と日程案が異なる場合は、手入力ください。</t>
    </r>
    <rPh sb="16" eb="18">
      <t>ジッシ</t>
    </rPh>
    <rPh sb="18" eb="20">
      <t>キボウ</t>
    </rPh>
    <rPh sb="20" eb="23">
      <t>モウシコミショ</t>
    </rPh>
    <rPh sb="24" eb="26">
      <t>ニッテイ</t>
    </rPh>
    <rPh sb="26" eb="27">
      <t>アン</t>
    </rPh>
    <rPh sb="28" eb="29">
      <t>コト</t>
    </rPh>
    <rPh sb="31" eb="33">
      <t>バアイ</t>
    </rPh>
    <rPh sb="35" eb="36">
      <t>テ</t>
    </rPh>
    <rPh sb="36" eb="38">
      <t>ニュウリョク</t>
    </rPh>
    <phoneticPr fontId="1"/>
  </si>
  <si>
    <t>ご使用方法</t>
    <rPh sb="1" eb="3">
      <t>シヨウ</t>
    </rPh>
    <rPh sb="3" eb="5">
      <t>ホウホウ</t>
    </rPh>
    <phoneticPr fontId="1"/>
  </si>
  <si>
    <t>1）</t>
    <phoneticPr fontId="1"/>
  </si>
  <si>
    <t>2）</t>
    <phoneticPr fontId="1"/>
  </si>
  <si>
    <t>3）</t>
    <phoneticPr fontId="1"/>
  </si>
  <si>
    <t>完成した書類をAOTSへご提出ください。</t>
    <rPh sb="0" eb="2">
      <t>カンセイ</t>
    </rPh>
    <rPh sb="4" eb="6">
      <t>ショルイ</t>
    </rPh>
    <rPh sb="13" eb="15">
      <t>テイシュツ</t>
    </rPh>
    <phoneticPr fontId="1"/>
  </si>
  <si>
    <t>基本データ</t>
    <rPh sb="0" eb="2">
      <t>キホン</t>
    </rPh>
    <phoneticPr fontId="1"/>
  </si>
  <si>
    <t>実施形態</t>
    <rPh sb="0" eb="2">
      <t>ジッシ</t>
    </rPh>
    <rPh sb="2" eb="4">
      <t>ケイタイ</t>
    </rPh>
    <phoneticPr fontId="1"/>
  </si>
  <si>
    <t>1）協力機関情報（協力機関＝申込み企業）</t>
    <rPh sb="2" eb="4">
      <t>キョウリョク</t>
    </rPh>
    <rPh sb="4" eb="6">
      <t>キカン</t>
    </rPh>
    <rPh sb="6" eb="8">
      <t>ジョウホウ</t>
    </rPh>
    <rPh sb="9" eb="11">
      <t>キョウリョク</t>
    </rPh>
    <rPh sb="11" eb="13">
      <t>キカン</t>
    </rPh>
    <rPh sb="14" eb="16">
      <t>モウシコ</t>
    </rPh>
    <rPh sb="17" eb="19">
      <t>キギョウ</t>
    </rPh>
    <phoneticPr fontId="1"/>
  </si>
  <si>
    <t>住所</t>
    <rPh sb="0" eb="2">
      <t>ジュウショ</t>
    </rPh>
    <phoneticPr fontId="1"/>
  </si>
  <si>
    <t>2）研修情報</t>
    <rPh sb="2" eb="4">
      <t>ケンシュウ</t>
    </rPh>
    <rPh sb="4" eb="6">
      <t>ジョウホウ</t>
    </rPh>
    <phoneticPr fontId="1"/>
  </si>
  <si>
    <t>（和）</t>
    <rPh sb="1" eb="2">
      <t>ワ</t>
    </rPh>
    <phoneticPr fontId="1"/>
  </si>
  <si>
    <t>（英）</t>
    <rPh sb="1" eb="2">
      <t>エイ</t>
    </rPh>
    <phoneticPr fontId="1"/>
  </si>
  <si>
    <t>事務担当者</t>
    <rPh sb="0" eb="2">
      <t>ジム</t>
    </rPh>
    <rPh sb="2" eb="5">
      <t>タントウシャ</t>
    </rPh>
    <phoneticPr fontId="1"/>
  </si>
  <si>
    <t>代表者</t>
    <rPh sb="0" eb="3">
      <t>ダイヒョウシャ</t>
    </rPh>
    <phoneticPr fontId="1"/>
  </si>
  <si>
    <t>役職</t>
    <rPh sb="0" eb="2">
      <t>ヤクショク</t>
    </rPh>
    <phoneticPr fontId="1"/>
  </si>
  <si>
    <t>氏名</t>
    <rPh sb="0" eb="2">
      <t>シメイ</t>
    </rPh>
    <phoneticPr fontId="1"/>
  </si>
  <si>
    <t>部課名</t>
    <rPh sb="0" eb="2">
      <t>ブカ</t>
    </rPh>
    <rPh sb="2" eb="3">
      <t>メイ</t>
    </rPh>
    <phoneticPr fontId="1"/>
  </si>
  <si>
    <t>TEL</t>
    <phoneticPr fontId="1"/>
  </si>
  <si>
    <t>FAX</t>
    <phoneticPr fontId="1"/>
  </si>
  <si>
    <t>E-mail</t>
    <phoneticPr fontId="1"/>
  </si>
  <si>
    <t>研修コース名</t>
    <rPh sb="0" eb="2">
      <t>ケンシュウ</t>
    </rPh>
    <rPh sb="5" eb="6">
      <t>メイ</t>
    </rPh>
    <phoneticPr fontId="1"/>
  </si>
  <si>
    <t>実施国</t>
    <rPh sb="0" eb="2">
      <t>ジッシ</t>
    </rPh>
    <rPh sb="2" eb="3">
      <t>コク</t>
    </rPh>
    <phoneticPr fontId="1"/>
  </si>
  <si>
    <t>実施都市</t>
    <rPh sb="0" eb="2">
      <t>ジッシ</t>
    </rPh>
    <rPh sb="2" eb="4">
      <t>トシ</t>
    </rPh>
    <phoneticPr fontId="1"/>
  </si>
  <si>
    <t>参加予定者数</t>
    <rPh sb="0" eb="2">
      <t>サンカ</t>
    </rPh>
    <rPh sb="2" eb="5">
      <t>ヨテイシャ</t>
    </rPh>
    <rPh sb="5" eb="6">
      <t>スウ</t>
    </rPh>
    <phoneticPr fontId="1"/>
  </si>
  <si>
    <t>開始予定日</t>
    <rPh sb="0" eb="2">
      <t>カイシ</t>
    </rPh>
    <rPh sb="2" eb="5">
      <t>ヨテイビ</t>
    </rPh>
    <phoneticPr fontId="1"/>
  </si>
  <si>
    <t>終了予定日</t>
    <rPh sb="0" eb="2">
      <t>シュウリョウ</t>
    </rPh>
    <rPh sb="2" eb="4">
      <t>ヨテイ</t>
    </rPh>
    <rPh sb="4" eb="5">
      <t>ビ</t>
    </rPh>
    <phoneticPr fontId="1"/>
  </si>
  <si>
    <t>研修日数（休日除く）</t>
    <rPh sb="0" eb="2">
      <t>ケンシュウ</t>
    </rPh>
    <rPh sb="2" eb="4">
      <t>ニッスウ</t>
    </rPh>
    <rPh sb="5" eb="7">
      <t>キュウジツ</t>
    </rPh>
    <rPh sb="7" eb="8">
      <t>ノゾ</t>
    </rPh>
    <phoneticPr fontId="1"/>
  </si>
  <si>
    <t>講師</t>
    <rPh sb="0" eb="2">
      <t>コウシ</t>
    </rPh>
    <phoneticPr fontId="1"/>
  </si>
  <si>
    <t>人数</t>
    <rPh sb="0" eb="2">
      <t>ニンズウ</t>
    </rPh>
    <phoneticPr fontId="1"/>
  </si>
  <si>
    <t>使用言語</t>
    <rPh sb="0" eb="2">
      <t>シヨウ</t>
    </rPh>
    <rPh sb="2" eb="4">
      <t>ゲンゴ</t>
    </rPh>
    <phoneticPr fontId="1"/>
  </si>
  <si>
    <t>通訳言語</t>
    <rPh sb="0" eb="2">
      <t>ツウヤク</t>
    </rPh>
    <rPh sb="2" eb="4">
      <t>ゲンゴ</t>
    </rPh>
    <phoneticPr fontId="1"/>
  </si>
  <si>
    <t>募集方法</t>
    <rPh sb="0" eb="2">
      <t>ボシュウ</t>
    </rPh>
    <rPh sb="2" eb="4">
      <t>ホウホウ</t>
    </rPh>
    <phoneticPr fontId="1"/>
  </si>
  <si>
    <t>推薦</t>
  </si>
  <si>
    <t>新聞広告</t>
    <rPh sb="0" eb="2">
      <t>シンブン</t>
    </rPh>
    <rPh sb="2" eb="4">
      <t>コウコク</t>
    </rPh>
    <phoneticPr fontId="1"/>
  </si>
  <si>
    <t>各種団体機関紙への広告</t>
    <rPh sb="0" eb="2">
      <t>カクシュ</t>
    </rPh>
    <rPh sb="2" eb="4">
      <t>ダンタイ</t>
    </rPh>
    <rPh sb="4" eb="7">
      <t>キカンシ</t>
    </rPh>
    <rPh sb="9" eb="11">
      <t>コウコク</t>
    </rPh>
    <phoneticPr fontId="1"/>
  </si>
  <si>
    <t>ダイレクトメール</t>
    <phoneticPr fontId="1"/>
  </si>
  <si>
    <t>その他</t>
    <rPh sb="2" eb="3">
      <t>タ</t>
    </rPh>
    <phoneticPr fontId="1"/>
  </si>
  <si>
    <t>募集主体</t>
    <rPh sb="0" eb="2">
      <t>ボシュウ</t>
    </rPh>
    <rPh sb="2" eb="4">
      <t>シュタイ</t>
    </rPh>
    <phoneticPr fontId="1"/>
  </si>
  <si>
    <t>海外協力機関</t>
    <rPh sb="0" eb="2">
      <t>カイガイ</t>
    </rPh>
    <rPh sb="2" eb="4">
      <t>キョウリョク</t>
    </rPh>
    <rPh sb="4" eb="6">
      <t>キカン</t>
    </rPh>
    <phoneticPr fontId="1"/>
  </si>
  <si>
    <t>3）海外協力機関情報</t>
    <rPh sb="2" eb="4">
      <t>カイガイ</t>
    </rPh>
    <rPh sb="4" eb="6">
      <t>キョウリョク</t>
    </rPh>
    <rPh sb="6" eb="8">
      <t>キカン</t>
    </rPh>
    <rPh sb="8" eb="10">
      <t>ジョウホウ</t>
    </rPh>
    <phoneticPr fontId="1"/>
  </si>
  <si>
    <t>FAX</t>
    <phoneticPr fontId="1"/>
  </si>
  <si>
    <t>協力機関との関係</t>
    <rPh sb="0" eb="2">
      <t>キョウリョク</t>
    </rPh>
    <rPh sb="2" eb="4">
      <t>キカン</t>
    </rPh>
    <rPh sb="6" eb="8">
      <t>カンケイ</t>
    </rPh>
    <phoneticPr fontId="1"/>
  </si>
  <si>
    <t>通常型</t>
  </si>
  <si>
    <t>株式会社AOTS</t>
    <rPh sb="0" eb="4">
      <t>カブ</t>
    </rPh>
    <phoneticPr fontId="1"/>
  </si>
  <si>
    <t>AOTS Co., Ltd.</t>
    <phoneticPr fontId="1"/>
  </si>
  <si>
    <t>104-0061</t>
    <phoneticPr fontId="1"/>
  </si>
  <si>
    <t>東京都中央区銀座5-12-5</t>
    <rPh sb="0" eb="8">
      <t>１０４－００６１</t>
    </rPh>
    <phoneticPr fontId="1"/>
  </si>
  <si>
    <t>代表取締役</t>
    <rPh sb="0" eb="2">
      <t>ダイヒョウ</t>
    </rPh>
    <rPh sb="2" eb="5">
      <t>トリシマリヤク</t>
    </rPh>
    <phoneticPr fontId="1"/>
  </si>
  <si>
    <t>田中　太郎</t>
    <rPh sb="0" eb="2">
      <t>タナカ</t>
    </rPh>
    <rPh sb="3" eb="5">
      <t>タロウ</t>
    </rPh>
    <phoneticPr fontId="1"/>
  </si>
  <si>
    <t>製造本部　製造第1課　課長</t>
    <rPh sb="0" eb="2">
      <t>セイゾウ</t>
    </rPh>
    <rPh sb="2" eb="4">
      <t>ホンブ</t>
    </rPh>
    <rPh sb="5" eb="7">
      <t>セイゾウ</t>
    </rPh>
    <rPh sb="7" eb="8">
      <t>ダイ</t>
    </rPh>
    <rPh sb="9" eb="10">
      <t>カ</t>
    </rPh>
    <rPh sb="11" eb="13">
      <t>カチョウ</t>
    </rPh>
    <phoneticPr fontId="1"/>
  </si>
  <si>
    <t>山田　二郎</t>
    <rPh sb="0" eb="2">
      <t>ヤマダ</t>
    </rPh>
    <rPh sb="3" eb="5">
      <t>ジロウ</t>
    </rPh>
    <phoneticPr fontId="1"/>
  </si>
  <si>
    <t>03-xxxx-xxxx</t>
    <phoneticPr fontId="1"/>
  </si>
  <si>
    <t>yamada@aots.co.jp</t>
    <phoneticPr fontId="1"/>
  </si>
  <si>
    <t>現場リーダーのための5Sの基本と生産管理研修</t>
    <rPh sb="0" eb="2">
      <t>ゲンバ</t>
    </rPh>
    <rPh sb="13" eb="15">
      <t>キホン</t>
    </rPh>
    <rPh sb="16" eb="18">
      <t>セイサン</t>
    </rPh>
    <rPh sb="18" eb="20">
      <t>カンリ</t>
    </rPh>
    <rPh sb="20" eb="22">
      <t>ケンシュウ</t>
    </rPh>
    <phoneticPr fontId="1"/>
  </si>
  <si>
    <t>5S and Production Management Training for Leaders at a Manufacutruing Site</t>
    <phoneticPr fontId="1"/>
  </si>
  <si>
    <t>インドネシア</t>
    <phoneticPr fontId="1"/>
  </si>
  <si>
    <t>Indonesia</t>
    <phoneticPr fontId="1"/>
  </si>
  <si>
    <t>ジャカルタ</t>
    <phoneticPr fontId="1"/>
  </si>
  <si>
    <t>Jakarta</t>
    <phoneticPr fontId="1"/>
  </si>
  <si>
    <t>英語</t>
    <rPh sb="0" eb="2">
      <t>エイゴ</t>
    </rPh>
    <phoneticPr fontId="1"/>
  </si>
  <si>
    <t>Kaigai Kenshu Inc.</t>
    <phoneticPr fontId="1"/>
  </si>
  <si>
    <t>Jakarta Rd. 123, Jakarta, Indonesia</t>
    <phoneticPr fontId="1"/>
  </si>
  <si>
    <t>-</t>
    <phoneticPr fontId="1"/>
  </si>
  <si>
    <t>例）子会社、取引先、販売代理店等</t>
    <rPh sb="0" eb="1">
      <t>レイ</t>
    </rPh>
    <rPh sb="2" eb="5">
      <t>コガイシャ</t>
    </rPh>
    <rPh sb="6" eb="8">
      <t>トリヒキ</t>
    </rPh>
    <rPh sb="8" eb="9">
      <t>サキ</t>
    </rPh>
    <rPh sb="10" eb="12">
      <t>ハンバイ</t>
    </rPh>
    <rPh sb="12" eb="15">
      <t>ダイリテン</t>
    </rPh>
    <rPh sb="15" eb="16">
      <t>ナド</t>
    </rPh>
    <phoneticPr fontId="1"/>
  </si>
  <si>
    <t>一般財団法人　海外産業人材育成協会</t>
    <rPh sb="0" eb="2">
      <t>イッパン</t>
    </rPh>
    <rPh sb="2" eb="4">
      <t>ザイダン</t>
    </rPh>
    <rPh sb="4" eb="6">
      <t>ホウジン</t>
    </rPh>
    <rPh sb="7" eb="9">
      <t>カイガイ</t>
    </rPh>
    <rPh sb="9" eb="11">
      <t>サンギョウ</t>
    </rPh>
    <rPh sb="11" eb="13">
      <t>ジンザイ</t>
    </rPh>
    <rPh sb="13" eb="15">
      <t>イクセイ</t>
    </rPh>
    <rPh sb="15" eb="17">
      <t>キョウカイ</t>
    </rPh>
    <phoneticPr fontId="1"/>
  </si>
  <si>
    <t>理事長　殿</t>
    <rPh sb="0" eb="3">
      <t>リジチョウ</t>
    </rPh>
    <rPh sb="4" eb="5">
      <t>ドノ</t>
    </rPh>
    <phoneticPr fontId="1"/>
  </si>
  <si>
    <t>申請者</t>
    <rPh sb="0" eb="3">
      <t>シンセイシャ</t>
    </rPh>
    <phoneticPr fontId="1"/>
  </si>
  <si>
    <t>連絡先</t>
    <rPh sb="0" eb="3">
      <t>レンラクサキ</t>
    </rPh>
    <phoneticPr fontId="1"/>
  </si>
  <si>
    <t>1.</t>
    <phoneticPr fontId="1"/>
  </si>
  <si>
    <t>研修実施国・都市</t>
    <rPh sb="0" eb="2">
      <t>ケンシュウ</t>
    </rPh>
    <rPh sb="2" eb="4">
      <t>ジッシ</t>
    </rPh>
    <rPh sb="4" eb="5">
      <t>コク</t>
    </rPh>
    <rPh sb="6" eb="8">
      <t>トシ</t>
    </rPh>
    <phoneticPr fontId="1"/>
  </si>
  <si>
    <t>2.</t>
    <phoneticPr fontId="1"/>
  </si>
  <si>
    <t>研修コース名</t>
    <rPh sb="0" eb="2">
      <t>ケンシュウ</t>
    </rPh>
    <rPh sb="5" eb="6">
      <t>メイ</t>
    </rPh>
    <phoneticPr fontId="1"/>
  </si>
  <si>
    <t>3.</t>
    <phoneticPr fontId="1"/>
  </si>
  <si>
    <t>4.</t>
    <phoneticPr fontId="1"/>
  </si>
  <si>
    <t>□</t>
  </si>
  <si>
    <t>該当</t>
    <rPh sb="0" eb="2">
      <t>ガイトウ</t>
    </rPh>
    <phoneticPr fontId="1"/>
  </si>
  <si>
    <t>非該当</t>
    <rPh sb="0" eb="3">
      <t>ヒガイトウ</t>
    </rPh>
    <phoneticPr fontId="1"/>
  </si>
  <si>
    <t>※該当の場合は、経済産業大臣の許可書（写）をご提出ください。</t>
    <rPh sb="1" eb="3">
      <t>ガイトウ</t>
    </rPh>
    <rPh sb="4" eb="6">
      <t>バアイ</t>
    </rPh>
    <rPh sb="8" eb="10">
      <t>ケイザイ</t>
    </rPh>
    <rPh sb="10" eb="12">
      <t>サンギョウ</t>
    </rPh>
    <rPh sb="12" eb="14">
      <t>ダイジン</t>
    </rPh>
    <rPh sb="15" eb="18">
      <t>キョカショ</t>
    </rPh>
    <rPh sb="19" eb="20">
      <t>ウツ</t>
    </rPh>
    <rPh sb="23" eb="25">
      <t>テイシュツ</t>
    </rPh>
    <phoneticPr fontId="1"/>
  </si>
  <si>
    <t>5.</t>
    <phoneticPr fontId="1"/>
  </si>
  <si>
    <t>研修実施の理由・目的及び研修の目標</t>
    <rPh sb="0" eb="2">
      <t>ケンシュウ</t>
    </rPh>
    <rPh sb="2" eb="4">
      <t>ジッシ</t>
    </rPh>
    <rPh sb="5" eb="7">
      <t>リユウ</t>
    </rPh>
    <rPh sb="8" eb="10">
      <t>モクテキ</t>
    </rPh>
    <rPh sb="10" eb="11">
      <t>オヨ</t>
    </rPh>
    <rPh sb="12" eb="14">
      <t>ケンシュウ</t>
    </rPh>
    <rPh sb="15" eb="17">
      <t>モクヒョウ</t>
    </rPh>
    <phoneticPr fontId="1"/>
  </si>
  <si>
    <t>参加予定者数：</t>
    <rPh sb="0" eb="2">
      <t>サンカ</t>
    </rPh>
    <rPh sb="2" eb="5">
      <t>ヨテイシャ</t>
    </rPh>
    <rPh sb="5" eb="6">
      <t>スウ</t>
    </rPh>
    <phoneticPr fontId="1"/>
  </si>
  <si>
    <t>都市選定理由：</t>
    <rPh sb="0" eb="2">
      <t>トシ</t>
    </rPh>
    <rPh sb="2" eb="4">
      <t>センテイ</t>
    </rPh>
    <rPh sb="4" eb="6">
      <t>リユウ</t>
    </rPh>
    <phoneticPr fontId="1"/>
  </si>
  <si>
    <t>（和）：</t>
    <rPh sb="1" eb="2">
      <t>ワ</t>
    </rPh>
    <phoneticPr fontId="1"/>
  </si>
  <si>
    <t>（英）：</t>
    <rPh sb="1" eb="2">
      <t>エイ</t>
    </rPh>
    <phoneticPr fontId="1"/>
  </si>
  <si>
    <r>
      <t>理由・目的</t>
    </r>
    <r>
      <rPr>
        <vertAlign val="superscript"/>
        <sz val="11"/>
        <color theme="1"/>
        <rFont val="ＭＳ Ｐ明朝"/>
        <family val="1"/>
        <charset val="128"/>
      </rPr>
      <t>（注3）</t>
    </r>
    <r>
      <rPr>
        <sz val="11"/>
        <color theme="1"/>
        <rFont val="ＭＳ Ｐ明朝"/>
        <family val="1"/>
        <charset val="128"/>
      </rPr>
      <t>：</t>
    </r>
    <rPh sb="0" eb="2">
      <t>リユウ</t>
    </rPh>
    <rPh sb="3" eb="5">
      <t>モクテキ</t>
    </rPh>
    <rPh sb="6" eb="7">
      <t>チュウ</t>
    </rPh>
    <phoneticPr fontId="1"/>
  </si>
  <si>
    <r>
      <t>目標</t>
    </r>
    <r>
      <rPr>
        <vertAlign val="superscript"/>
        <sz val="11"/>
        <color theme="1"/>
        <rFont val="ＭＳ Ｐ明朝"/>
        <family val="1"/>
        <charset val="128"/>
      </rPr>
      <t>（注4）</t>
    </r>
    <r>
      <rPr>
        <sz val="11"/>
        <color theme="1"/>
        <rFont val="ＭＳ Ｐ明朝"/>
        <family val="1"/>
        <charset val="128"/>
      </rPr>
      <t>：</t>
    </r>
    <rPh sb="0" eb="2">
      <t>モクヒョウ</t>
    </rPh>
    <rPh sb="3" eb="4">
      <t>チュウ</t>
    </rPh>
    <phoneticPr fontId="1"/>
  </si>
  <si>
    <t>6.</t>
    <phoneticPr fontId="1"/>
  </si>
  <si>
    <t>研修時期及び実研修日数（休日を除く日数）：</t>
    <rPh sb="0" eb="2">
      <t>ケンシュウ</t>
    </rPh>
    <rPh sb="2" eb="4">
      <t>ジキ</t>
    </rPh>
    <rPh sb="4" eb="5">
      <t>オヨ</t>
    </rPh>
    <rPh sb="6" eb="7">
      <t>ジツ</t>
    </rPh>
    <rPh sb="7" eb="9">
      <t>ケンシュウ</t>
    </rPh>
    <rPh sb="9" eb="11">
      <t>ニッスウ</t>
    </rPh>
    <rPh sb="12" eb="14">
      <t>キュウジツ</t>
    </rPh>
    <rPh sb="15" eb="16">
      <t>ノゾ</t>
    </rPh>
    <rPh sb="17" eb="19">
      <t>ニッスウ</t>
    </rPh>
    <phoneticPr fontId="1"/>
  </si>
  <si>
    <t>7.</t>
    <phoneticPr fontId="1"/>
  </si>
  <si>
    <t>8.</t>
    <phoneticPr fontId="1"/>
  </si>
  <si>
    <t>研修生募集方法及び選考基準</t>
    <rPh sb="0" eb="3">
      <t>ケンシュウセイ</t>
    </rPh>
    <rPh sb="3" eb="5">
      <t>ボシュウ</t>
    </rPh>
    <rPh sb="5" eb="7">
      <t>ホウホウ</t>
    </rPh>
    <rPh sb="7" eb="8">
      <t>オヨ</t>
    </rPh>
    <rPh sb="9" eb="11">
      <t>センコウ</t>
    </rPh>
    <rPh sb="11" eb="13">
      <t>キジュン</t>
    </rPh>
    <phoneticPr fontId="1"/>
  </si>
  <si>
    <t>募集方法：</t>
    <rPh sb="0" eb="2">
      <t>ボシュウ</t>
    </rPh>
    <rPh sb="2" eb="4">
      <t>ホウホウ</t>
    </rPh>
    <phoneticPr fontId="1"/>
  </si>
  <si>
    <t>選考基準（職務内容、職位、実務経験年数等）：</t>
    <rPh sb="0" eb="2">
      <t>センコウ</t>
    </rPh>
    <rPh sb="2" eb="4">
      <t>キジュン</t>
    </rPh>
    <rPh sb="5" eb="7">
      <t>ショクム</t>
    </rPh>
    <rPh sb="7" eb="9">
      <t>ナイヨウ</t>
    </rPh>
    <rPh sb="10" eb="12">
      <t>ショクイ</t>
    </rPh>
    <rPh sb="13" eb="15">
      <t>ジツム</t>
    </rPh>
    <rPh sb="15" eb="17">
      <t>ケイケン</t>
    </rPh>
    <rPh sb="17" eb="19">
      <t>ネンスウ</t>
    </rPh>
    <rPh sb="19" eb="20">
      <t>トウ</t>
    </rPh>
    <phoneticPr fontId="1"/>
  </si>
  <si>
    <t>9.</t>
    <phoneticPr fontId="1"/>
  </si>
  <si>
    <t>研修講師</t>
    <rPh sb="0" eb="2">
      <t>ケンシュウ</t>
    </rPh>
    <rPh sb="2" eb="4">
      <t>コウシ</t>
    </rPh>
    <phoneticPr fontId="1"/>
  </si>
  <si>
    <t>研修講師数：</t>
    <rPh sb="0" eb="2">
      <t>ケンシュウ</t>
    </rPh>
    <rPh sb="2" eb="4">
      <t>コウシ</t>
    </rPh>
    <rPh sb="4" eb="5">
      <t>スウ</t>
    </rPh>
    <phoneticPr fontId="1"/>
  </si>
  <si>
    <t>講義言語：</t>
    <rPh sb="0" eb="2">
      <t>コウギ</t>
    </rPh>
    <rPh sb="2" eb="4">
      <t>ゲンゴ</t>
    </rPh>
    <phoneticPr fontId="1"/>
  </si>
  <si>
    <t>通訳言語：</t>
    <rPh sb="0" eb="2">
      <t>ツウヤク</t>
    </rPh>
    <rPh sb="2" eb="4">
      <t>ゲンゴ</t>
    </rPh>
    <phoneticPr fontId="1"/>
  </si>
  <si>
    <t>10.</t>
    <phoneticPr fontId="1"/>
  </si>
  <si>
    <t>海外協力機関</t>
    <rPh sb="0" eb="2">
      <t>カイガイ</t>
    </rPh>
    <rPh sb="2" eb="4">
      <t>キョウリョク</t>
    </rPh>
    <rPh sb="4" eb="6">
      <t>キカン</t>
    </rPh>
    <phoneticPr fontId="1"/>
  </si>
  <si>
    <t>機関名：</t>
    <rPh sb="0" eb="2">
      <t>キカン</t>
    </rPh>
    <rPh sb="2" eb="3">
      <t>メイ</t>
    </rPh>
    <phoneticPr fontId="1"/>
  </si>
  <si>
    <t>機関名</t>
    <rPh sb="0" eb="2">
      <t>キカン</t>
    </rPh>
    <rPh sb="2" eb="3">
      <t>メイ</t>
    </rPh>
    <phoneticPr fontId="1"/>
  </si>
  <si>
    <t>貴機関との関係：</t>
    <rPh sb="0" eb="1">
      <t>キ</t>
    </rPh>
    <rPh sb="1" eb="3">
      <t>キカン</t>
    </rPh>
    <rPh sb="5" eb="7">
      <t>カンケイ</t>
    </rPh>
    <phoneticPr fontId="1"/>
  </si>
  <si>
    <t>11.</t>
    <phoneticPr fontId="1"/>
  </si>
  <si>
    <t>相手国公的機関等の要請</t>
    <rPh sb="0" eb="3">
      <t>アイテコク</t>
    </rPh>
    <rPh sb="3" eb="5">
      <t>コウテキ</t>
    </rPh>
    <rPh sb="5" eb="7">
      <t>キカン</t>
    </rPh>
    <rPh sb="7" eb="8">
      <t>トウ</t>
    </rPh>
    <rPh sb="9" eb="11">
      <t>ヨウセイ</t>
    </rPh>
    <phoneticPr fontId="1"/>
  </si>
  <si>
    <t>有</t>
    <rPh sb="0" eb="1">
      <t>アリ</t>
    </rPh>
    <phoneticPr fontId="1"/>
  </si>
  <si>
    <t>無</t>
    <rPh sb="0" eb="1">
      <t>ナ</t>
    </rPh>
    <phoneticPr fontId="1"/>
  </si>
  <si>
    <t>要請元：</t>
    <rPh sb="0" eb="2">
      <t>ヨウセイ</t>
    </rPh>
    <rPh sb="2" eb="3">
      <t>モト</t>
    </rPh>
    <phoneticPr fontId="1"/>
  </si>
  <si>
    <t>12.</t>
    <phoneticPr fontId="1"/>
  </si>
  <si>
    <t>別添提出書類（チェック☑してください。）</t>
    <rPh sb="0" eb="2">
      <t>ベッテン</t>
    </rPh>
    <rPh sb="2" eb="4">
      <t>テイシュツ</t>
    </rPh>
    <rPh sb="4" eb="6">
      <t>ショルイ</t>
    </rPh>
    <phoneticPr fontId="1"/>
  </si>
  <si>
    <t>（注1）</t>
    <rPh sb="1" eb="2">
      <t>チュウ</t>
    </rPh>
    <phoneticPr fontId="1"/>
  </si>
  <si>
    <t>（注2）</t>
    <rPh sb="1" eb="2">
      <t>チュウ</t>
    </rPh>
    <phoneticPr fontId="1"/>
  </si>
  <si>
    <t>（注3）</t>
    <rPh sb="1" eb="2">
      <t>チュウ</t>
    </rPh>
    <phoneticPr fontId="1"/>
  </si>
  <si>
    <t>（注4）</t>
    <rPh sb="1" eb="2">
      <t>チュウ</t>
    </rPh>
    <phoneticPr fontId="1"/>
  </si>
  <si>
    <t>【確認先】
経済産業省　貿易経済協力局　安全保障貿易審査課
TEL:03-3501-2801
https://www.meti.go.jp/policy/anpo/index.html
または一般財団法人　安全保障貿易情報センター（CISTEC）
TEL:03-3593-1148（相談は内容によって有料）
http://www.cistec.or.jp</t>
    <rPh sb="1" eb="3">
      <t>カクニン</t>
    </rPh>
    <rPh sb="3" eb="4">
      <t>サキ</t>
    </rPh>
    <phoneticPr fontId="1"/>
  </si>
  <si>
    <t>※</t>
    <phoneticPr fontId="1"/>
  </si>
  <si>
    <t>TEL：</t>
    <phoneticPr fontId="1"/>
  </si>
  <si>
    <t>E-mail：</t>
    <phoneticPr fontId="1"/>
  </si>
  <si>
    <t>FAX：</t>
    <phoneticPr fontId="1"/>
  </si>
  <si>
    <r>
      <t>役務許可該非判定</t>
    </r>
    <r>
      <rPr>
        <b/>
        <vertAlign val="superscript"/>
        <sz val="11"/>
        <color theme="1"/>
        <rFont val="ＭＳ Ｐ明朝"/>
        <family val="1"/>
        <charset val="128"/>
      </rPr>
      <t>（注2）</t>
    </r>
    <rPh sb="0" eb="8">
      <t>エキムキョカガイヒハンテイ</t>
    </rPh>
    <rPh sb="9" eb="10">
      <t>チュウ</t>
    </rPh>
    <phoneticPr fontId="1"/>
  </si>
  <si>
    <t>☑</t>
  </si>
  <si>
    <t>（公募の場合は、右記から該当するものを選択●してください。）</t>
    <phoneticPr fontId="1"/>
  </si>
  <si>
    <t>海外研修日程案</t>
    <rPh sb="0" eb="2">
      <t>カイガイ</t>
    </rPh>
    <rPh sb="2" eb="4">
      <t>ケンシュウ</t>
    </rPh>
    <rPh sb="4" eb="6">
      <t>ニッテイ</t>
    </rPh>
    <rPh sb="6" eb="7">
      <t>アン</t>
    </rPh>
    <phoneticPr fontId="1"/>
  </si>
  <si>
    <t>日付</t>
    <rPh sb="0" eb="2">
      <t>ヒヅケ</t>
    </rPh>
    <phoneticPr fontId="1"/>
  </si>
  <si>
    <t>午前</t>
    <rPh sb="0" eb="2">
      <t>ゴゼン</t>
    </rPh>
    <phoneticPr fontId="1"/>
  </si>
  <si>
    <t>（ 00：00 ～ 00：00 )</t>
    <phoneticPr fontId="1"/>
  </si>
  <si>
    <t>講師</t>
    <rPh sb="0" eb="2">
      <t>コウシ</t>
    </rPh>
    <phoneticPr fontId="1"/>
  </si>
  <si>
    <t>担当時間</t>
    <rPh sb="0" eb="2">
      <t>タントウ</t>
    </rPh>
    <rPh sb="2" eb="4">
      <t>ジカン</t>
    </rPh>
    <phoneticPr fontId="1"/>
  </si>
  <si>
    <t>（hrs）</t>
    <phoneticPr fontId="1"/>
  </si>
  <si>
    <t>通訳</t>
    <rPh sb="0" eb="2">
      <t>ツウヤク</t>
    </rPh>
    <phoneticPr fontId="1"/>
  </si>
  <si>
    <t>午後</t>
    <rPh sb="0" eb="2">
      <t>ゴゴ</t>
    </rPh>
    <phoneticPr fontId="1"/>
  </si>
  <si>
    <t>（例）
開講式
【講義】5Sについて、正しい5Sの理解
【演習】工具箱の5S演習</t>
    <phoneticPr fontId="1"/>
  </si>
  <si>
    <t>研修会場：</t>
    <rPh sb="0" eb="2">
      <t>ケンシュウ</t>
    </rPh>
    <rPh sb="2" eb="4">
      <t>カイジョウ</t>
    </rPh>
    <phoneticPr fontId="1"/>
  </si>
  <si>
    <t>研修時間内訳：</t>
    <rPh sb="0" eb="2">
      <t>ケンシュウ</t>
    </rPh>
    <rPh sb="2" eb="4">
      <t>ジカン</t>
    </rPh>
    <rPh sb="4" eb="6">
      <t>ウチワケ</t>
    </rPh>
    <phoneticPr fontId="1"/>
  </si>
  <si>
    <t>講義</t>
    <rPh sb="0" eb="2">
      <t>コウギ</t>
    </rPh>
    <phoneticPr fontId="1"/>
  </si>
  <si>
    <t>演習</t>
    <rPh sb="0" eb="2">
      <t>エンシュウ</t>
    </rPh>
    <phoneticPr fontId="1"/>
  </si>
  <si>
    <t>実技</t>
    <rPh sb="0" eb="2">
      <t>ジツギ</t>
    </rPh>
    <phoneticPr fontId="1"/>
  </si>
  <si>
    <t>視察</t>
    <rPh sb="0" eb="2">
      <t>シサツ</t>
    </rPh>
    <phoneticPr fontId="1"/>
  </si>
  <si>
    <t>合計</t>
    <rPh sb="0" eb="2">
      <t>ゴウケイ</t>
    </rPh>
    <phoneticPr fontId="1"/>
  </si>
  <si>
    <t>時間</t>
    <rPh sb="0" eb="2">
      <t>ジカン</t>
    </rPh>
    <phoneticPr fontId="1"/>
  </si>
  <si>
    <t>・「講義」、「演習」、「実技」、「視察」で研修日程を構成してください。</t>
    <phoneticPr fontId="1"/>
  </si>
  <si>
    <t>・開講式・閉講式は必ず行ってください。</t>
    <phoneticPr fontId="1"/>
  </si>
  <si>
    <t>・開講式・閉講式の時間は、講師の担当時間に含まれません。ただし、通訳者は含めることができます。</t>
    <phoneticPr fontId="1"/>
  </si>
  <si>
    <t>・開講式・閉講式の時間を明記してください。</t>
    <phoneticPr fontId="1"/>
  </si>
  <si>
    <t>（例）
【グループワーク】現場の5S診断、改善提案
【発表】改善提案発表、ディスカッション、講評</t>
    <phoneticPr fontId="1"/>
  </si>
  <si>
    <t>（例）
【講義】
【演習】
閉講式</t>
    <phoneticPr fontId="1"/>
  </si>
  <si>
    <t>一般財団法人　海外産業人材育成協会</t>
    <rPh sb="0" eb="2">
      <t>イッパン</t>
    </rPh>
    <rPh sb="2" eb="4">
      <t>ザイダン</t>
    </rPh>
    <rPh sb="4" eb="6">
      <t>ホウジン</t>
    </rPh>
    <rPh sb="7" eb="9">
      <t>カイガイ</t>
    </rPh>
    <rPh sb="9" eb="11">
      <t>サンギョウ</t>
    </rPh>
    <rPh sb="11" eb="13">
      <t>ジンザイ</t>
    </rPh>
    <rPh sb="13" eb="15">
      <t>イクセイ</t>
    </rPh>
    <rPh sb="15" eb="17">
      <t>キョウカイ</t>
    </rPh>
    <phoneticPr fontId="1"/>
  </si>
  <si>
    <t>理事長　殿</t>
    <rPh sb="0" eb="3">
      <t>リジチョウ</t>
    </rPh>
    <rPh sb="4" eb="5">
      <t>ドノ</t>
    </rPh>
    <phoneticPr fontId="1"/>
  </si>
  <si>
    <t>海外研修実施申請書</t>
    <rPh sb="0" eb="2">
      <t>カイガイ</t>
    </rPh>
    <rPh sb="2" eb="4">
      <t>ケンシュウ</t>
    </rPh>
    <rPh sb="4" eb="6">
      <t>ジッシ</t>
    </rPh>
    <rPh sb="6" eb="9">
      <t>シンセイショ</t>
    </rPh>
    <phoneticPr fontId="1"/>
  </si>
  <si>
    <t>貴協会の規定の基づき、下記の通り海外研修を実施いたしたく申請します。なお、本研修の実施を申請するにあたり、研修の実施、諸経費の支払いについては貴協会の基準に従います。</t>
    <rPh sb="0" eb="1">
      <t>キ</t>
    </rPh>
    <rPh sb="1" eb="3">
      <t>キョウカイ</t>
    </rPh>
    <rPh sb="4" eb="6">
      <t>キテイ</t>
    </rPh>
    <rPh sb="7" eb="8">
      <t>モト</t>
    </rPh>
    <rPh sb="11" eb="13">
      <t>カキ</t>
    </rPh>
    <rPh sb="14" eb="15">
      <t>トオ</t>
    </rPh>
    <rPh sb="16" eb="18">
      <t>カイガイ</t>
    </rPh>
    <rPh sb="18" eb="20">
      <t>ケンシュウ</t>
    </rPh>
    <rPh sb="21" eb="23">
      <t>ジッシ</t>
    </rPh>
    <rPh sb="28" eb="30">
      <t>シンセイ</t>
    </rPh>
    <rPh sb="37" eb="38">
      <t>ホン</t>
    </rPh>
    <rPh sb="38" eb="40">
      <t>ケンシュウ</t>
    </rPh>
    <rPh sb="41" eb="43">
      <t>ジッシ</t>
    </rPh>
    <rPh sb="44" eb="46">
      <t>シンセイ</t>
    </rPh>
    <rPh sb="53" eb="55">
      <t>ケンシュウ</t>
    </rPh>
    <rPh sb="56" eb="58">
      <t>ジッシ</t>
    </rPh>
    <rPh sb="59" eb="60">
      <t>ショ</t>
    </rPh>
    <rPh sb="60" eb="62">
      <t>ケイヒ</t>
    </rPh>
    <rPh sb="63" eb="65">
      <t>シハラ</t>
    </rPh>
    <rPh sb="71" eb="72">
      <t>キ</t>
    </rPh>
    <rPh sb="72" eb="74">
      <t>キョウカイ</t>
    </rPh>
    <rPh sb="75" eb="77">
      <t>キジュン</t>
    </rPh>
    <rPh sb="78" eb="79">
      <t>シタガ</t>
    </rPh>
    <phoneticPr fontId="1"/>
  </si>
  <si>
    <t>記</t>
    <rPh sb="0" eb="1">
      <t>キ</t>
    </rPh>
    <phoneticPr fontId="1"/>
  </si>
  <si>
    <t>機関名</t>
    <rPh sb="0" eb="2">
      <t>キカン</t>
    </rPh>
    <rPh sb="2" eb="3">
      <t>メイ</t>
    </rPh>
    <phoneticPr fontId="1"/>
  </si>
  <si>
    <t>本社所在地</t>
    <rPh sb="0" eb="2">
      <t>ホンシャ</t>
    </rPh>
    <rPh sb="2" eb="5">
      <t>ショザイチ</t>
    </rPh>
    <phoneticPr fontId="1"/>
  </si>
  <si>
    <t>代表者</t>
    <rPh sb="0" eb="3">
      <t>ダイヒョウシャ</t>
    </rPh>
    <phoneticPr fontId="1"/>
  </si>
  <si>
    <t>役職名</t>
    <rPh sb="0" eb="3">
      <t>ヤクショクメイ</t>
    </rPh>
    <phoneticPr fontId="1"/>
  </si>
  <si>
    <t>氏名</t>
    <rPh sb="0" eb="2">
      <t>シメイ</t>
    </rPh>
    <phoneticPr fontId="1"/>
  </si>
  <si>
    <t>事務担当者</t>
    <rPh sb="0" eb="2">
      <t>ジム</t>
    </rPh>
    <rPh sb="2" eb="5">
      <t>タントウシャ</t>
    </rPh>
    <phoneticPr fontId="1"/>
  </si>
  <si>
    <t>部課名</t>
    <rPh sb="0" eb="2">
      <t>ブカ</t>
    </rPh>
    <rPh sb="2" eb="3">
      <t>メイ</t>
    </rPh>
    <phoneticPr fontId="1"/>
  </si>
  <si>
    <t>TEL</t>
    <phoneticPr fontId="1"/>
  </si>
  <si>
    <t>FAX</t>
    <phoneticPr fontId="1"/>
  </si>
  <si>
    <t>E-mail</t>
    <phoneticPr fontId="1"/>
  </si>
  <si>
    <t>設立年</t>
    <rPh sb="0" eb="2">
      <t>セツリツ</t>
    </rPh>
    <rPh sb="2" eb="3">
      <t>ネン</t>
    </rPh>
    <phoneticPr fontId="1"/>
  </si>
  <si>
    <t>業種</t>
    <rPh sb="0" eb="2">
      <t>ギョウシュ</t>
    </rPh>
    <phoneticPr fontId="1"/>
  </si>
  <si>
    <t>主要製品</t>
    <rPh sb="0" eb="2">
      <t>シュヨウ</t>
    </rPh>
    <rPh sb="2" eb="4">
      <t>セイヒン</t>
    </rPh>
    <phoneticPr fontId="1"/>
  </si>
  <si>
    <t>事業内容</t>
    <rPh sb="0" eb="2">
      <t>ジギョウ</t>
    </rPh>
    <rPh sb="2" eb="4">
      <t>ナイヨウ</t>
    </rPh>
    <phoneticPr fontId="1"/>
  </si>
  <si>
    <t>資本金</t>
    <rPh sb="0" eb="3">
      <t>シホンキン</t>
    </rPh>
    <phoneticPr fontId="1"/>
  </si>
  <si>
    <t>正規従業員数</t>
    <rPh sb="0" eb="2">
      <t>セイキ</t>
    </rPh>
    <rPh sb="2" eb="5">
      <t>ジュウギョウイン</t>
    </rPh>
    <rPh sb="5" eb="6">
      <t>スウ</t>
    </rPh>
    <phoneticPr fontId="1"/>
  </si>
  <si>
    <t>1.</t>
    <phoneticPr fontId="1"/>
  </si>
  <si>
    <t>海外研修実施計画の概要（別紙1）</t>
    <rPh sb="0" eb="2">
      <t>カイガイ</t>
    </rPh>
    <rPh sb="2" eb="4">
      <t>ケンシュウ</t>
    </rPh>
    <rPh sb="4" eb="6">
      <t>ジッシ</t>
    </rPh>
    <rPh sb="6" eb="8">
      <t>ケイカク</t>
    </rPh>
    <rPh sb="9" eb="11">
      <t>ガイヨウ</t>
    </rPh>
    <rPh sb="12" eb="14">
      <t>ベッシ</t>
    </rPh>
    <phoneticPr fontId="1"/>
  </si>
  <si>
    <t>2.</t>
    <phoneticPr fontId="1"/>
  </si>
  <si>
    <t>3.</t>
    <phoneticPr fontId="1"/>
  </si>
  <si>
    <t>海外研修日程案（別紙3）</t>
    <rPh sb="0" eb="2">
      <t>カイガイ</t>
    </rPh>
    <rPh sb="2" eb="4">
      <t>ケンシュウ</t>
    </rPh>
    <rPh sb="4" eb="6">
      <t>ニッテイ</t>
    </rPh>
    <rPh sb="6" eb="7">
      <t>アン</t>
    </rPh>
    <rPh sb="8" eb="10">
      <t>ベッシ</t>
    </rPh>
    <phoneticPr fontId="1"/>
  </si>
  <si>
    <t>4.</t>
    <phoneticPr fontId="1"/>
  </si>
  <si>
    <t>個人情報の取り扱いについて（別紙4）</t>
    <rPh sb="0" eb="2">
      <t>コジン</t>
    </rPh>
    <rPh sb="2" eb="4">
      <t>ジョウホウ</t>
    </rPh>
    <rPh sb="5" eb="6">
      <t>ト</t>
    </rPh>
    <rPh sb="7" eb="8">
      <t>アツカ</t>
    </rPh>
    <rPh sb="14" eb="16">
      <t>ベッシ</t>
    </rPh>
    <phoneticPr fontId="1"/>
  </si>
  <si>
    <t>住所</t>
    <rPh sb="0" eb="2">
      <t>ジュウショ</t>
    </rPh>
    <phoneticPr fontId="1"/>
  </si>
  <si>
    <t>同上</t>
    <rPh sb="0" eb="2">
      <t>ドウジョウ</t>
    </rPh>
    <phoneticPr fontId="1"/>
  </si>
  <si>
    <t>代表者役職名</t>
    <rPh sb="0" eb="3">
      <t>ダイヒョウシャ</t>
    </rPh>
    <rPh sb="3" eb="6">
      <t>ヤクショクメイ</t>
    </rPh>
    <phoneticPr fontId="1"/>
  </si>
  <si>
    <t>代表者氏名</t>
    <rPh sb="0" eb="3">
      <t>ダイヒョウシャ</t>
    </rPh>
    <rPh sb="3" eb="5">
      <t>シメイ</t>
    </rPh>
    <phoneticPr fontId="1"/>
  </si>
  <si>
    <t>（別紙1）</t>
    <rPh sb="1" eb="3">
      <t>ベッシ</t>
    </rPh>
    <phoneticPr fontId="1"/>
  </si>
  <si>
    <t>海外研修実施計画の概要</t>
    <rPh sb="0" eb="2">
      <t>カイガイ</t>
    </rPh>
    <rPh sb="2" eb="4">
      <t>ケンシュウ</t>
    </rPh>
    <rPh sb="4" eb="6">
      <t>ジッシ</t>
    </rPh>
    <rPh sb="6" eb="8">
      <t>ケイカク</t>
    </rPh>
    <rPh sb="9" eb="11">
      <t>ガイヨウ</t>
    </rPh>
    <phoneticPr fontId="1"/>
  </si>
  <si>
    <t>法人名</t>
    <rPh sb="0" eb="2">
      <t>ホウジン</t>
    </rPh>
    <rPh sb="2" eb="3">
      <t>メイ</t>
    </rPh>
    <phoneticPr fontId="1"/>
  </si>
  <si>
    <t>（英語名）</t>
    <rPh sb="0" eb="1">
      <t>ジンメイ</t>
    </rPh>
    <rPh sb="1" eb="3">
      <t>エイゴ</t>
    </rPh>
    <rPh sb="3" eb="4">
      <t>メイ</t>
    </rPh>
    <phoneticPr fontId="1"/>
  </si>
  <si>
    <t>1.</t>
    <phoneticPr fontId="1"/>
  </si>
  <si>
    <t>（和）</t>
    <rPh sb="1" eb="2">
      <t>ワ</t>
    </rPh>
    <phoneticPr fontId="1"/>
  </si>
  <si>
    <t>実施国・都市名：</t>
    <rPh sb="0" eb="2">
      <t>ジッシ</t>
    </rPh>
    <rPh sb="2" eb="3">
      <t>コク</t>
    </rPh>
    <rPh sb="4" eb="7">
      <t>トシメイ</t>
    </rPh>
    <phoneticPr fontId="1"/>
  </si>
  <si>
    <t>（英）</t>
    <rPh sb="1" eb="2">
      <t>エイ</t>
    </rPh>
    <phoneticPr fontId="1"/>
  </si>
  <si>
    <t>研修実施国・都市</t>
    <rPh sb="0" eb="2">
      <t>ケンシュウ</t>
    </rPh>
    <rPh sb="2" eb="4">
      <t>ジッシ</t>
    </rPh>
    <rPh sb="4" eb="5">
      <t>コク</t>
    </rPh>
    <rPh sb="6" eb="8">
      <t>トシ</t>
    </rPh>
    <phoneticPr fontId="1"/>
  </si>
  <si>
    <t>2.</t>
    <phoneticPr fontId="1"/>
  </si>
  <si>
    <t>研修コース名</t>
    <rPh sb="0" eb="2">
      <t>ケンシュウ</t>
    </rPh>
    <rPh sb="5" eb="6">
      <t>メイ</t>
    </rPh>
    <phoneticPr fontId="1"/>
  </si>
  <si>
    <t>3.</t>
    <phoneticPr fontId="1"/>
  </si>
  <si>
    <t>4.</t>
    <phoneticPr fontId="1"/>
  </si>
  <si>
    <t>5.</t>
    <phoneticPr fontId="1"/>
  </si>
  <si>
    <t>6.</t>
    <phoneticPr fontId="1"/>
  </si>
  <si>
    <t>7.</t>
    <phoneticPr fontId="1"/>
  </si>
  <si>
    <t>1）</t>
    <phoneticPr fontId="1"/>
  </si>
  <si>
    <t>2）</t>
    <phoneticPr fontId="1"/>
  </si>
  <si>
    <t>3）</t>
    <phoneticPr fontId="1"/>
  </si>
  <si>
    <t>4）</t>
    <phoneticPr fontId="1"/>
  </si>
  <si>
    <t>研修講師数：</t>
    <rPh sb="0" eb="2">
      <t>ケンシュウ</t>
    </rPh>
    <rPh sb="2" eb="4">
      <t>コウシ</t>
    </rPh>
    <rPh sb="4" eb="5">
      <t>スウ</t>
    </rPh>
    <phoneticPr fontId="1"/>
  </si>
  <si>
    <t>講義言語：</t>
    <rPh sb="0" eb="2">
      <t>コウギ</t>
    </rPh>
    <rPh sb="2" eb="4">
      <t>ゲンゴ</t>
    </rPh>
    <phoneticPr fontId="1"/>
  </si>
  <si>
    <t>通訳言語：</t>
    <rPh sb="0" eb="2">
      <t>ツウヤク</t>
    </rPh>
    <rPh sb="2" eb="4">
      <t>ゲンゴ</t>
    </rPh>
    <phoneticPr fontId="1"/>
  </si>
  <si>
    <t>予定講師名</t>
    <rPh sb="0" eb="2">
      <t>ヨテイ</t>
    </rPh>
    <rPh sb="2" eb="5">
      <t>コウシメイ</t>
    </rPh>
    <phoneticPr fontId="1"/>
  </si>
  <si>
    <t>所属機関・職位</t>
    <rPh sb="0" eb="2">
      <t>ショゾク</t>
    </rPh>
    <rPh sb="2" eb="4">
      <t>キカン</t>
    </rPh>
    <rPh sb="5" eb="7">
      <t>ショクイ</t>
    </rPh>
    <phoneticPr fontId="1"/>
  </si>
  <si>
    <t>当該分野経験年数</t>
    <rPh sb="0" eb="2">
      <t>トウガイ</t>
    </rPh>
    <rPh sb="2" eb="4">
      <t>ブンヤ</t>
    </rPh>
    <rPh sb="4" eb="6">
      <t>ケイケン</t>
    </rPh>
    <rPh sb="6" eb="8">
      <t>ネンスウ</t>
    </rPh>
    <phoneticPr fontId="1"/>
  </si>
  <si>
    <t>8.</t>
    <phoneticPr fontId="1"/>
  </si>
  <si>
    <t>（研修受講後、研修生が何をどの程度まで理解もしくは実行できるようにするか等、具体的に箇条書きしてください。）</t>
    <phoneticPr fontId="1"/>
  </si>
  <si>
    <t>9.</t>
    <phoneticPr fontId="1"/>
  </si>
  <si>
    <t>□</t>
    <phoneticPr fontId="1"/>
  </si>
  <si>
    <t>公募</t>
    <rPh sb="0" eb="2">
      <t>コウボ</t>
    </rPh>
    <phoneticPr fontId="1"/>
  </si>
  <si>
    <t>新聞広告</t>
    <rPh sb="0" eb="2">
      <t>シンブン</t>
    </rPh>
    <rPh sb="2" eb="4">
      <t>コウコク</t>
    </rPh>
    <phoneticPr fontId="1"/>
  </si>
  <si>
    <t>各種団体機関紙への広告</t>
    <rPh sb="0" eb="2">
      <t>カクシュ</t>
    </rPh>
    <rPh sb="2" eb="4">
      <t>ダンタイ</t>
    </rPh>
    <rPh sb="4" eb="7">
      <t>キカンシ</t>
    </rPh>
    <rPh sb="9" eb="11">
      <t>コウコク</t>
    </rPh>
    <phoneticPr fontId="1"/>
  </si>
  <si>
    <t>ダイレクトメール</t>
    <phoneticPr fontId="1"/>
  </si>
  <si>
    <t>その他</t>
    <rPh sb="2" eb="3">
      <t>タ</t>
    </rPh>
    <phoneticPr fontId="1"/>
  </si>
  <si>
    <t>海外協力機関</t>
    <rPh sb="0" eb="2">
      <t>カイガイ</t>
    </rPh>
    <rPh sb="2" eb="4">
      <t>キョウリョク</t>
    </rPh>
    <rPh sb="4" eb="6">
      <t>キカン</t>
    </rPh>
    <phoneticPr fontId="1"/>
  </si>
  <si>
    <t>現地実行委員会</t>
    <rPh sb="0" eb="2">
      <t>ゲンチ</t>
    </rPh>
    <rPh sb="2" eb="4">
      <t>ジッコウ</t>
    </rPh>
    <rPh sb="4" eb="7">
      <t>イインカイ</t>
    </rPh>
    <phoneticPr fontId="1"/>
  </si>
  <si>
    <t>公的機関</t>
    <rPh sb="0" eb="2">
      <t>コウテキ</t>
    </rPh>
    <rPh sb="2" eb="4">
      <t>キカン</t>
    </rPh>
    <phoneticPr fontId="1"/>
  </si>
  <si>
    <t>推薦</t>
    <rPh sb="0" eb="2">
      <t>スイセン</t>
    </rPh>
    <phoneticPr fontId="1"/>
  </si>
  <si>
    <t>推薦研修生の所属先：</t>
    <rPh sb="0" eb="2">
      <t>スイセン</t>
    </rPh>
    <rPh sb="2" eb="5">
      <t>ケンシュウセイ</t>
    </rPh>
    <rPh sb="6" eb="8">
      <t>ショゾク</t>
    </rPh>
    <rPh sb="8" eb="9">
      <t>サキ</t>
    </rPh>
    <phoneticPr fontId="1"/>
  </si>
  <si>
    <t>※参加費徴収の有無：</t>
    <rPh sb="1" eb="4">
      <t>サンカヒ</t>
    </rPh>
    <rPh sb="4" eb="6">
      <t>チョウシュウ</t>
    </rPh>
    <rPh sb="7" eb="9">
      <t>ウム</t>
    </rPh>
    <phoneticPr fontId="1"/>
  </si>
  <si>
    <t>有</t>
    <rPh sb="0" eb="1">
      <t>アリ</t>
    </rPh>
    <phoneticPr fontId="1"/>
  </si>
  <si>
    <t>無</t>
    <rPh sb="0" eb="1">
      <t>ナ</t>
    </rPh>
    <phoneticPr fontId="1"/>
  </si>
  <si>
    <t>10.</t>
    <phoneticPr fontId="1"/>
  </si>
  <si>
    <t>11.</t>
    <phoneticPr fontId="1"/>
  </si>
  <si>
    <t>機関名：</t>
    <rPh sb="0" eb="2">
      <t>キカン</t>
    </rPh>
    <rPh sb="2" eb="3">
      <t>メイ</t>
    </rPh>
    <phoneticPr fontId="1"/>
  </si>
  <si>
    <t>事業概要：</t>
    <rPh sb="0" eb="2">
      <t>ジギョウ</t>
    </rPh>
    <rPh sb="2" eb="4">
      <t>ガイヨウ</t>
    </rPh>
    <phoneticPr fontId="1"/>
  </si>
  <si>
    <t>住所/TEL/FAX：</t>
    <rPh sb="0" eb="2">
      <t>ジュウショ</t>
    </rPh>
    <phoneticPr fontId="1"/>
  </si>
  <si>
    <t>担当者/部署/役職：</t>
    <rPh sb="0" eb="3">
      <t>タントウシャ</t>
    </rPh>
    <rPh sb="4" eb="6">
      <t>ブショ</t>
    </rPh>
    <rPh sb="7" eb="9">
      <t>ヤクショク</t>
    </rPh>
    <phoneticPr fontId="1"/>
  </si>
  <si>
    <t>設立年/従業員数/資本金/日本側出資比率：</t>
    <rPh sb="0" eb="2">
      <t>セツリツ</t>
    </rPh>
    <rPh sb="2" eb="3">
      <t>ネン</t>
    </rPh>
    <rPh sb="4" eb="7">
      <t>ジュウギョウイン</t>
    </rPh>
    <rPh sb="7" eb="8">
      <t>スウ</t>
    </rPh>
    <rPh sb="9" eb="12">
      <t>シホンキン</t>
    </rPh>
    <rPh sb="13" eb="16">
      <t>ニホンガワ</t>
    </rPh>
    <rPh sb="16" eb="18">
      <t>シュッシ</t>
    </rPh>
    <rPh sb="18" eb="20">
      <t>ヒリツ</t>
    </rPh>
    <phoneticPr fontId="1"/>
  </si>
  <si>
    <t>貴機関との関係及び研修における役割：</t>
    <rPh sb="0" eb="1">
      <t>キ</t>
    </rPh>
    <rPh sb="1" eb="3">
      <t>キカン</t>
    </rPh>
    <rPh sb="5" eb="7">
      <t>カンケイ</t>
    </rPh>
    <rPh sb="7" eb="8">
      <t>オヨ</t>
    </rPh>
    <rPh sb="9" eb="11">
      <t>ケンシュウ</t>
    </rPh>
    <rPh sb="15" eb="17">
      <t>ヤクワリ</t>
    </rPh>
    <phoneticPr fontId="1"/>
  </si>
  <si>
    <t>※それぞれ該当項目にチェック☑してください。</t>
    <rPh sb="5" eb="7">
      <t>ガイトウ</t>
    </rPh>
    <rPh sb="7" eb="9">
      <t>コウモク</t>
    </rPh>
    <phoneticPr fontId="1"/>
  </si>
  <si>
    <t>①</t>
    <phoneticPr fontId="1"/>
  </si>
  <si>
    <t>協力機関と海外協力機関の有償契約の有無：</t>
    <rPh sb="0" eb="2">
      <t>キョウリョク</t>
    </rPh>
    <rPh sb="2" eb="4">
      <t>キカン</t>
    </rPh>
    <rPh sb="5" eb="7">
      <t>カイガイ</t>
    </rPh>
    <rPh sb="7" eb="9">
      <t>キョウリョク</t>
    </rPh>
    <rPh sb="9" eb="11">
      <t>キカン</t>
    </rPh>
    <rPh sb="12" eb="14">
      <t>ユウショウ</t>
    </rPh>
    <rPh sb="14" eb="16">
      <t>ケイヤク</t>
    </rPh>
    <rPh sb="17" eb="19">
      <t>ウム</t>
    </rPh>
    <phoneticPr fontId="1"/>
  </si>
  <si>
    <t>②</t>
    <phoneticPr fontId="1"/>
  </si>
  <si>
    <t>分担金負担先：</t>
    <rPh sb="0" eb="3">
      <t>ブンタンキン</t>
    </rPh>
    <rPh sb="3" eb="5">
      <t>フタン</t>
    </rPh>
    <rPh sb="5" eb="6">
      <t>サキ</t>
    </rPh>
    <phoneticPr fontId="1"/>
  </si>
  <si>
    <t>協力機関</t>
    <rPh sb="0" eb="2">
      <t>キョウリョク</t>
    </rPh>
    <rPh sb="2" eb="4">
      <t>キカン</t>
    </rPh>
    <phoneticPr fontId="1"/>
  </si>
  <si>
    <t>12.</t>
    <phoneticPr fontId="1"/>
  </si>
  <si>
    <t>出張時期：</t>
    <rPh sb="0" eb="2">
      <t>シュッチョウ</t>
    </rPh>
    <rPh sb="2" eb="4">
      <t>ジキ</t>
    </rPh>
    <phoneticPr fontId="1"/>
  </si>
  <si>
    <t>（○日間のうち移動日○日）</t>
    <rPh sb="2" eb="4">
      <t>ニチカン</t>
    </rPh>
    <rPh sb="7" eb="10">
      <t>イドウビ</t>
    </rPh>
    <rPh sb="11" eb="12">
      <t>ニチ</t>
    </rPh>
    <phoneticPr fontId="1"/>
  </si>
  <si>
    <t>出張予定者名：</t>
    <rPh sb="0" eb="2">
      <t>シュッチョウ</t>
    </rPh>
    <rPh sb="2" eb="4">
      <t>ヨテイ</t>
    </rPh>
    <rPh sb="4" eb="5">
      <t>シャ</t>
    </rPh>
    <rPh sb="5" eb="6">
      <t>メイ</t>
    </rPh>
    <phoneticPr fontId="1"/>
  </si>
  <si>
    <t>訪問先/用途目的：</t>
    <rPh sb="0" eb="2">
      <t>ホウモン</t>
    </rPh>
    <rPh sb="2" eb="3">
      <t>サキ</t>
    </rPh>
    <rPh sb="4" eb="6">
      <t>ヨウト</t>
    </rPh>
    <rPh sb="6" eb="8">
      <t>モクテキ</t>
    </rPh>
    <phoneticPr fontId="1"/>
  </si>
  <si>
    <t>13.</t>
    <phoneticPr fontId="1"/>
  </si>
  <si>
    <t>①会社案内</t>
    <rPh sb="1" eb="3">
      <t>カイシャ</t>
    </rPh>
    <rPh sb="3" eb="5">
      <t>アンナイ</t>
    </rPh>
    <phoneticPr fontId="1"/>
  </si>
  <si>
    <t>②会社経歴書（写）</t>
    <rPh sb="1" eb="3">
      <t>カイシャ</t>
    </rPh>
    <rPh sb="3" eb="6">
      <t>ケイレキショ</t>
    </rPh>
    <rPh sb="7" eb="8">
      <t>ウツ</t>
    </rPh>
    <phoneticPr fontId="1"/>
  </si>
  <si>
    <t>③登記簿謄本（写）</t>
    <rPh sb="1" eb="4">
      <t>トウキボ</t>
    </rPh>
    <rPh sb="4" eb="6">
      <t>トウホン</t>
    </rPh>
    <rPh sb="7" eb="8">
      <t>ウツシ</t>
    </rPh>
    <phoneticPr fontId="1"/>
  </si>
  <si>
    <t>④財務諸表（決算書）（写）</t>
    <rPh sb="1" eb="3">
      <t>ザイム</t>
    </rPh>
    <rPh sb="3" eb="5">
      <t>ショヒョウ</t>
    </rPh>
    <rPh sb="6" eb="9">
      <t>ケッサンショ</t>
    </rPh>
    <rPh sb="11" eb="12">
      <t>ウツシ</t>
    </rPh>
    <phoneticPr fontId="1"/>
  </si>
  <si>
    <t>⑤個人情報の取り扱いについて（別紙4）</t>
    <rPh sb="1" eb="3">
      <t>コジン</t>
    </rPh>
    <rPh sb="3" eb="5">
      <t>ジョウホウ</t>
    </rPh>
    <rPh sb="6" eb="7">
      <t>ト</t>
    </rPh>
    <rPh sb="8" eb="9">
      <t>アツカ</t>
    </rPh>
    <rPh sb="15" eb="17">
      <t>ベッシ</t>
    </rPh>
    <phoneticPr fontId="1"/>
  </si>
  <si>
    <t>＜注意事項＞</t>
    <rPh sb="1" eb="3">
      <t>チュウイ</t>
    </rPh>
    <rPh sb="3" eb="5">
      <t>ジコウ</t>
    </rPh>
    <phoneticPr fontId="1"/>
  </si>
  <si>
    <t>①：協力機関と海外協力機関各々についてご提出ください。</t>
    <phoneticPr fontId="1"/>
  </si>
  <si>
    <t>②③：協力機関についてご提出ください。</t>
    <phoneticPr fontId="1"/>
  </si>
  <si>
    <t>④：協力機関について直近のものをご提出ください。</t>
    <phoneticPr fontId="1"/>
  </si>
  <si>
    <t>②③④：有価証券報告書に替えることができます。</t>
    <phoneticPr fontId="1"/>
  </si>
  <si>
    <t>研修生に提供する技術が法律に抵触しないかどうか、事前にご確認ください。研修を行う際に使用する設備や技術が｢外国為替及び外国貿易法｣第25条（役務取引等）の規程により、経済産業大臣の許可が必要な場合があります。規制される技術は「外国為替令」第17条に列記されているもので、経済産業大臣の許可を要する貨物の設計、製造、使用の技術が対象になります。輸出にあたって経済産業大臣の許可が必要でない貨物の設計、製造、使用の技術についても、その提供には許可を要する場合があります。社内にコンプライアンスプログラム（C/P）が整備されている場合は、研修技術が役務許可の非該当であることを担当部にご確認ください。該当、非該当が不明な場合は、下記にお問合せください。</t>
    <rPh sb="290" eb="292">
      <t>カクニン</t>
    </rPh>
    <phoneticPr fontId="1"/>
  </si>
  <si>
    <t>（注1）</t>
    <rPh sb="1" eb="2">
      <t>チュウ</t>
    </rPh>
    <phoneticPr fontId="1"/>
  </si>
  <si>
    <t>（注2）</t>
    <rPh sb="1" eb="2">
      <t>チュウ</t>
    </rPh>
    <phoneticPr fontId="1"/>
  </si>
  <si>
    <t>（注3）</t>
    <rPh sb="1" eb="2">
      <t>チュウ</t>
    </rPh>
    <phoneticPr fontId="1"/>
  </si>
  <si>
    <t>※</t>
    <phoneticPr fontId="1"/>
  </si>
  <si>
    <t>実施形態</t>
    <rPh sb="0" eb="2">
      <t>ジッシ</t>
    </rPh>
    <rPh sb="2" eb="4">
      <t>ケイタイ</t>
    </rPh>
    <phoneticPr fontId="1"/>
  </si>
  <si>
    <t>（</t>
    <phoneticPr fontId="1"/>
  </si>
  <si>
    <t>）</t>
    <phoneticPr fontId="1"/>
  </si>
  <si>
    <t>）</t>
    <phoneticPr fontId="1"/>
  </si>
  <si>
    <t>送付先、送付数：</t>
    <rPh sb="0" eb="3">
      <t>ソウフサキ</t>
    </rPh>
    <rPh sb="4" eb="6">
      <t>ソウフ</t>
    </rPh>
    <rPh sb="6" eb="7">
      <t>スウ</t>
    </rPh>
    <phoneticPr fontId="1"/>
  </si>
  <si>
    <t>（</t>
    <phoneticPr fontId="1"/>
  </si>
  <si>
    <t>機関名称：</t>
    <rPh sb="0" eb="2">
      <t>キカン</t>
    </rPh>
    <rPh sb="2" eb="4">
      <t>メイショウ</t>
    </rPh>
    <phoneticPr fontId="1"/>
  </si>
  <si>
    <t>～</t>
    <phoneticPr fontId="1"/>
  </si>
  <si>
    <t>（</t>
    <phoneticPr fontId="1"/>
  </si>
  <si>
    <t>）</t>
    <phoneticPr fontId="1"/>
  </si>
  <si>
    <r>
      <t>研修達成目標</t>
    </r>
    <r>
      <rPr>
        <b/>
        <vertAlign val="superscript"/>
        <sz val="11"/>
        <color theme="1"/>
        <rFont val="ＭＳ Ｐ明朝"/>
        <family val="1"/>
        <charset val="128"/>
      </rPr>
      <t>（注3）</t>
    </r>
    <rPh sb="0" eb="2">
      <t>ケンシュウ</t>
    </rPh>
    <rPh sb="2" eb="4">
      <t>タッセイ</t>
    </rPh>
    <rPh sb="4" eb="6">
      <t>モクヒョウ</t>
    </rPh>
    <rPh sb="7" eb="8">
      <t>チュウ</t>
    </rPh>
    <phoneticPr fontId="1"/>
  </si>
  <si>
    <t>（</t>
    <phoneticPr fontId="1"/>
  </si>
  <si>
    <t>）</t>
    <phoneticPr fontId="1"/>
  </si>
  <si>
    <t>（別添Ⅰ）</t>
    <rPh sb="1" eb="3">
      <t>ベッテン</t>
    </rPh>
    <phoneticPr fontId="1"/>
  </si>
  <si>
    <t>講師・管理員略歴書</t>
    <rPh sb="0" eb="2">
      <t>コウシ</t>
    </rPh>
    <rPh sb="3" eb="5">
      <t>カンリ</t>
    </rPh>
    <rPh sb="5" eb="6">
      <t>イン</t>
    </rPh>
    <rPh sb="6" eb="9">
      <t>リャクレキショ</t>
    </rPh>
    <phoneticPr fontId="1"/>
  </si>
  <si>
    <t>＜AOTS提出用＞</t>
    <rPh sb="5" eb="8">
      <t>テイシュツヨウ</t>
    </rPh>
    <phoneticPr fontId="1"/>
  </si>
  <si>
    <t>作成日</t>
    <rPh sb="0" eb="3">
      <t>サクセイビ</t>
    </rPh>
    <phoneticPr fontId="1"/>
  </si>
  <si>
    <t>旅券記載のアルファベット表記</t>
    <rPh sb="0" eb="2">
      <t>リョケン</t>
    </rPh>
    <rPh sb="2" eb="4">
      <t>キサイ</t>
    </rPh>
    <rPh sb="12" eb="14">
      <t>ヒョウキ</t>
    </rPh>
    <phoneticPr fontId="1"/>
  </si>
  <si>
    <t>氏名</t>
    <rPh sb="0" eb="2">
      <t>シメイ</t>
    </rPh>
    <phoneticPr fontId="1"/>
  </si>
  <si>
    <t>（性別）</t>
    <rPh sb="1" eb="3">
      <t>セイベツ</t>
    </rPh>
    <phoneticPr fontId="1"/>
  </si>
  <si>
    <t>生年・月</t>
    <rPh sb="0" eb="2">
      <t>セイネン</t>
    </rPh>
    <rPh sb="3" eb="4">
      <t>ガツ</t>
    </rPh>
    <phoneticPr fontId="1"/>
  </si>
  <si>
    <t>国籍</t>
    <rPh sb="0" eb="2">
      <t>コクセキ</t>
    </rPh>
    <phoneticPr fontId="1"/>
  </si>
  <si>
    <t>現職</t>
    <rPh sb="0" eb="2">
      <t>ゲンショク</t>
    </rPh>
    <phoneticPr fontId="1"/>
  </si>
  <si>
    <t>現住所</t>
    <rPh sb="0" eb="3">
      <t>ゲンジュウショ</t>
    </rPh>
    <phoneticPr fontId="1"/>
  </si>
  <si>
    <t>最終学歴</t>
    <rPh sb="0" eb="2">
      <t>サイシュウ</t>
    </rPh>
    <rPh sb="2" eb="4">
      <t>ガクレキ</t>
    </rPh>
    <phoneticPr fontId="1"/>
  </si>
  <si>
    <t>卒業年月</t>
    <rPh sb="0" eb="2">
      <t>ソツギョウ</t>
    </rPh>
    <rPh sb="2" eb="4">
      <t>ネンゲツ</t>
    </rPh>
    <phoneticPr fontId="1"/>
  </si>
  <si>
    <t>専攻分野・学部学科等</t>
    <rPh sb="0" eb="2">
      <t>センコウ</t>
    </rPh>
    <rPh sb="2" eb="4">
      <t>ブンヤ</t>
    </rPh>
    <rPh sb="5" eb="7">
      <t>ガクブ</t>
    </rPh>
    <rPh sb="7" eb="9">
      <t>ガッカ</t>
    </rPh>
    <rPh sb="9" eb="10">
      <t>トウ</t>
    </rPh>
    <phoneticPr fontId="1"/>
  </si>
  <si>
    <t>講師の講義使用言語</t>
    <rPh sb="0" eb="2">
      <t>コウシ</t>
    </rPh>
    <rPh sb="3" eb="5">
      <t>コウギ</t>
    </rPh>
    <rPh sb="5" eb="7">
      <t>シヨウ</t>
    </rPh>
    <rPh sb="7" eb="9">
      <t>ゲンゴ</t>
    </rPh>
    <phoneticPr fontId="1"/>
  </si>
  <si>
    <t>講義通訳</t>
    <rPh sb="0" eb="2">
      <t>コウギ</t>
    </rPh>
    <rPh sb="2" eb="4">
      <t>ツウヤク</t>
    </rPh>
    <phoneticPr fontId="1"/>
  </si>
  <si>
    <t>語</t>
    <rPh sb="0" eb="1">
      <t>ゴ</t>
    </rPh>
    <phoneticPr fontId="1"/>
  </si>
  <si>
    <t>⇔</t>
    <phoneticPr fontId="1"/>
  </si>
  <si>
    <t>職歴（含海外）</t>
    <rPh sb="0" eb="2">
      <t>ショクレキ</t>
    </rPh>
    <rPh sb="3" eb="4">
      <t>フク</t>
    </rPh>
    <rPh sb="4" eb="6">
      <t>カイガイ</t>
    </rPh>
    <phoneticPr fontId="1"/>
  </si>
  <si>
    <t>（主な国内外指導内容）</t>
    <rPh sb="1" eb="2">
      <t>オモ</t>
    </rPh>
    <rPh sb="3" eb="6">
      <t>コクナイガイ</t>
    </rPh>
    <rPh sb="6" eb="8">
      <t>シドウ</t>
    </rPh>
    <rPh sb="8" eb="10">
      <t>ナイヨウ</t>
    </rPh>
    <phoneticPr fontId="1"/>
  </si>
  <si>
    <t>1）国内</t>
    <rPh sb="2" eb="4">
      <t>コクナイ</t>
    </rPh>
    <phoneticPr fontId="1"/>
  </si>
  <si>
    <t>2）海外</t>
    <rPh sb="2" eb="4">
      <t>カイガイ</t>
    </rPh>
    <phoneticPr fontId="1"/>
  </si>
  <si>
    <t>特記事項</t>
    <rPh sb="0" eb="2">
      <t>トッキ</t>
    </rPh>
    <rPh sb="2" eb="4">
      <t>ジコウ</t>
    </rPh>
    <phoneticPr fontId="1"/>
  </si>
  <si>
    <t>※</t>
    <phoneticPr fontId="1"/>
  </si>
  <si>
    <t>AOTSの個人情報保護方針について：詳細は当協会ホームページにて公開しています。</t>
    <phoneticPr fontId="1"/>
  </si>
  <si>
    <t>当略歴書は海外研修「派遣講師（出張者）」としての認定・審査・予算概算・精算管理のために使用します。</t>
    <rPh sb="10" eb="12">
      <t>ハケン</t>
    </rPh>
    <rPh sb="12" eb="14">
      <t>コウシ</t>
    </rPh>
    <rPh sb="15" eb="18">
      <t>シュッチョウシャ</t>
    </rPh>
    <rPh sb="24" eb="26">
      <t>ニンテイ</t>
    </rPh>
    <rPh sb="27" eb="29">
      <t>シンサ</t>
    </rPh>
    <rPh sb="30" eb="32">
      <t>ヨサン</t>
    </rPh>
    <rPh sb="32" eb="34">
      <t>ガイサン</t>
    </rPh>
    <rPh sb="35" eb="37">
      <t>セイサン</t>
    </rPh>
    <rPh sb="37" eb="39">
      <t>カンリ</t>
    </rPh>
    <rPh sb="43" eb="45">
      <t>シヨウ</t>
    </rPh>
    <phoneticPr fontId="1"/>
  </si>
  <si>
    <t>当略歴書に記載の個人情報は、当協会の個人情報保護方針に基づき安全に管理し保護の徹底に努めます。</t>
    <rPh sb="0" eb="1">
      <t>トウ</t>
    </rPh>
    <rPh sb="1" eb="4">
      <t>リャクレキショ</t>
    </rPh>
    <rPh sb="5" eb="7">
      <t>キサイ</t>
    </rPh>
    <rPh sb="8" eb="10">
      <t>コジン</t>
    </rPh>
    <rPh sb="10" eb="12">
      <t>ジョウホウ</t>
    </rPh>
    <rPh sb="14" eb="17">
      <t>トウキョウカイ</t>
    </rPh>
    <rPh sb="18" eb="20">
      <t>コジン</t>
    </rPh>
    <rPh sb="20" eb="22">
      <t>ジョウホウ</t>
    </rPh>
    <rPh sb="22" eb="24">
      <t>ホゴ</t>
    </rPh>
    <rPh sb="24" eb="26">
      <t>ホウシン</t>
    </rPh>
    <rPh sb="27" eb="28">
      <t>モト</t>
    </rPh>
    <rPh sb="30" eb="32">
      <t>アンゼン</t>
    </rPh>
    <rPh sb="33" eb="35">
      <t>カンリ</t>
    </rPh>
    <rPh sb="36" eb="38">
      <t>ホゴ</t>
    </rPh>
    <rPh sb="39" eb="41">
      <t>テッテイ</t>
    </rPh>
    <rPh sb="42" eb="43">
      <t>ツト</t>
    </rPh>
    <phoneticPr fontId="1"/>
  </si>
  <si>
    <t>AOTS使用欄</t>
    <rPh sb="4" eb="6">
      <t>シヨウ</t>
    </rPh>
    <rPh sb="6" eb="7">
      <t>ラン</t>
    </rPh>
    <phoneticPr fontId="1"/>
  </si>
  <si>
    <t>起算年</t>
    <rPh sb="0" eb="2">
      <t>キサン</t>
    </rPh>
    <rPh sb="2" eb="3">
      <t>ネン</t>
    </rPh>
    <phoneticPr fontId="1"/>
  </si>
  <si>
    <t>勤務年数</t>
    <rPh sb="0" eb="2">
      <t>キンム</t>
    </rPh>
    <rPh sb="2" eb="4">
      <t>ネンスウ</t>
    </rPh>
    <phoneticPr fontId="1"/>
  </si>
  <si>
    <t>謝金等級</t>
    <rPh sb="0" eb="2">
      <t>シャキン</t>
    </rPh>
    <rPh sb="2" eb="4">
      <t>トウキュウ</t>
    </rPh>
    <phoneticPr fontId="1"/>
  </si>
  <si>
    <t>旅費等級</t>
    <rPh sb="0" eb="2">
      <t>リョヒ</t>
    </rPh>
    <rPh sb="2" eb="4">
      <t>トウキュウ</t>
    </rPh>
    <phoneticPr fontId="1"/>
  </si>
  <si>
    <t>講師謝金</t>
    <rPh sb="0" eb="2">
      <t>コウシ</t>
    </rPh>
    <rPh sb="2" eb="4">
      <t>シャキン</t>
    </rPh>
    <phoneticPr fontId="1"/>
  </si>
  <si>
    <t>日当</t>
    <rPh sb="0" eb="2">
      <t>ニットウ</t>
    </rPh>
    <phoneticPr fontId="1"/>
  </si>
  <si>
    <t>宿泊料</t>
    <rPh sb="0" eb="3">
      <t>シュクハクリョウ</t>
    </rPh>
    <phoneticPr fontId="1"/>
  </si>
  <si>
    <t>通訳略歴書</t>
    <rPh sb="0" eb="2">
      <t>ツウヤク</t>
    </rPh>
    <rPh sb="2" eb="5">
      <t>リャクレキショ</t>
    </rPh>
    <phoneticPr fontId="1"/>
  </si>
  <si>
    <t>（別添Ⅱ）</t>
    <rPh sb="1" eb="3">
      <t>ベッテン</t>
    </rPh>
    <phoneticPr fontId="1"/>
  </si>
  <si>
    <t>通訳言語</t>
    <rPh sb="0" eb="2">
      <t>ツウヤク</t>
    </rPh>
    <rPh sb="2" eb="4">
      <t>ゲンゴ</t>
    </rPh>
    <phoneticPr fontId="1"/>
  </si>
  <si>
    <t>職歴</t>
    <rPh sb="0" eb="2">
      <t>ショクレキ</t>
    </rPh>
    <phoneticPr fontId="1"/>
  </si>
  <si>
    <t>通訳言語での業務歴</t>
    <rPh sb="0" eb="2">
      <t>ツウヤク</t>
    </rPh>
    <rPh sb="2" eb="4">
      <t>ゲンゴ</t>
    </rPh>
    <rPh sb="6" eb="8">
      <t>ギョウム</t>
    </rPh>
    <rPh sb="8" eb="9">
      <t>レキ</t>
    </rPh>
    <phoneticPr fontId="1"/>
  </si>
  <si>
    <t>通訳言語学習歴（含海外）</t>
    <rPh sb="0" eb="2">
      <t>ツウヤク</t>
    </rPh>
    <rPh sb="2" eb="4">
      <t>ゲンゴ</t>
    </rPh>
    <rPh sb="4" eb="6">
      <t>ガクシュウ</t>
    </rPh>
    <rPh sb="6" eb="7">
      <t>レキ</t>
    </rPh>
    <rPh sb="8" eb="9">
      <t>フク</t>
    </rPh>
    <rPh sb="9" eb="11">
      <t>カイガイ</t>
    </rPh>
    <phoneticPr fontId="1"/>
  </si>
  <si>
    <t>（別紙2）</t>
    <rPh sb="1" eb="3">
      <t>ベッシ</t>
    </rPh>
    <phoneticPr fontId="1"/>
  </si>
  <si>
    <t>（単位：円）</t>
    <rPh sb="1" eb="3">
      <t>タンイ</t>
    </rPh>
    <rPh sb="4" eb="5">
      <t>エン</t>
    </rPh>
    <phoneticPr fontId="1"/>
  </si>
  <si>
    <t>費目</t>
    <rPh sb="0" eb="2">
      <t>ヒモク</t>
    </rPh>
    <phoneticPr fontId="1"/>
  </si>
  <si>
    <t>金額</t>
    <rPh sb="0" eb="2">
      <t>キンガク</t>
    </rPh>
    <phoneticPr fontId="1"/>
  </si>
  <si>
    <t>積算</t>
    <rPh sb="0" eb="2">
      <t>セキサン</t>
    </rPh>
    <phoneticPr fontId="1"/>
  </si>
  <si>
    <t>①</t>
    <phoneticPr fontId="1"/>
  </si>
  <si>
    <t>講師謝金</t>
    <rPh sb="0" eb="2">
      <t>コウシ</t>
    </rPh>
    <rPh sb="2" eb="4">
      <t>シャキン</t>
    </rPh>
    <phoneticPr fontId="1"/>
  </si>
  <si>
    <t>②</t>
    <phoneticPr fontId="1"/>
  </si>
  <si>
    <t>通訳謝金</t>
    <rPh sb="0" eb="2">
      <t>ツウヤク</t>
    </rPh>
    <rPh sb="2" eb="4">
      <t>シャキン</t>
    </rPh>
    <phoneticPr fontId="1"/>
  </si>
  <si>
    <t>③</t>
    <phoneticPr fontId="1"/>
  </si>
  <si>
    <t>講師通訳等旅費</t>
    <rPh sb="0" eb="2">
      <t>コウシ</t>
    </rPh>
    <rPh sb="2" eb="4">
      <t>ツウヤク</t>
    </rPh>
    <rPh sb="4" eb="5">
      <t>トウ</t>
    </rPh>
    <rPh sb="5" eb="7">
      <t>リョヒ</t>
    </rPh>
    <phoneticPr fontId="1"/>
  </si>
  <si>
    <t>1）</t>
    <phoneticPr fontId="1"/>
  </si>
  <si>
    <t>渡航費</t>
    <rPh sb="0" eb="3">
      <t>トコウヒ</t>
    </rPh>
    <phoneticPr fontId="1"/>
  </si>
  <si>
    <t>2）</t>
    <phoneticPr fontId="1"/>
  </si>
  <si>
    <t>日当</t>
    <rPh sb="0" eb="2">
      <t>ニットウ</t>
    </rPh>
    <phoneticPr fontId="1"/>
  </si>
  <si>
    <t>3）</t>
    <phoneticPr fontId="1"/>
  </si>
  <si>
    <t>宿泊費</t>
    <rPh sb="0" eb="3">
      <t>シュクハクヒ</t>
    </rPh>
    <phoneticPr fontId="1"/>
  </si>
  <si>
    <t>4）</t>
    <phoneticPr fontId="1"/>
  </si>
  <si>
    <t>渡航雑費</t>
    <rPh sb="0" eb="2">
      <t>トコウ</t>
    </rPh>
    <rPh sb="2" eb="4">
      <t>ザッピ</t>
    </rPh>
    <phoneticPr fontId="1"/>
  </si>
  <si>
    <t>④</t>
    <phoneticPr fontId="1"/>
  </si>
  <si>
    <t>工場視察費</t>
    <rPh sb="0" eb="2">
      <t>コウジョウ</t>
    </rPh>
    <rPh sb="2" eb="4">
      <t>シサツ</t>
    </rPh>
    <rPh sb="4" eb="5">
      <t>ヒ</t>
    </rPh>
    <phoneticPr fontId="1"/>
  </si>
  <si>
    <t>⑤</t>
    <phoneticPr fontId="1"/>
  </si>
  <si>
    <t>研修施設借上費</t>
    <rPh sb="0" eb="2">
      <t>ケンシュウ</t>
    </rPh>
    <rPh sb="2" eb="4">
      <t>シセツ</t>
    </rPh>
    <rPh sb="4" eb="5">
      <t>シャク</t>
    </rPh>
    <rPh sb="5" eb="6">
      <t>ジョウ</t>
    </rPh>
    <rPh sb="6" eb="7">
      <t>ヒ</t>
    </rPh>
    <phoneticPr fontId="1"/>
  </si>
  <si>
    <t>⑥</t>
    <phoneticPr fontId="1"/>
  </si>
  <si>
    <t>研修教材費</t>
    <rPh sb="0" eb="2">
      <t>ケンシュウ</t>
    </rPh>
    <rPh sb="2" eb="5">
      <t>キョウザイヒ</t>
    </rPh>
    <phoneticPr fontId="1"/>
  </si>
  <si>
    <t>原稿料・校訂料</t>
    <rPh sb="0" eb="3">
      <t>ゲンコウリョウ</t>
    </rPh>
    <rPh sb="4" eb="6">
      <t>コウテイ</t>
    </rPh>
    <rPh sb="6" eb="7">
      <t>リョウ</t>
    </rPh>
    <phoneticPr fontId="1"/>
  </si>
  <si>
    <t>2）</t>
    <phoneticPr fontId="1"/>
  </si>
  <si>
    <t>翻訳料</t>
    <rPh sb="0" eb="2">
      <t>ホンヤク</t>
    </rPh>
    <rPh sb="2" eb="3">
      <t>リョウ</t>
    </rPh>
    <phoneticPr fontId="1"/>
  </si>
  <si>
    <t>3）</t>
    <phoneticPr fontId="1"/>
  </si>
  <si>
    <t>印刷作成料</t>
    <rPh sb="0" eb="2">
      <t>インサツ</t>
    </rPh>
    <rPh sb="2" eb="5">
      <t>サクセイリョウ</t>
    </rPh>
    <phoneticPr fontId="1"/>
  </si>
  <si>
    <t>4）</t>
    <phoneticPr fontId="1"/>
  </si>
  <si>
    <t>テキスト購入料</t>
    <rPh sb="4" eb="6">
      <t>コウニュウ</t>
    </rPh>
    <rPh sb="6" eb="7">
      <t>リョウ</t>
    </rPh>
    <phoneticPr fontId="1"/>
  </si>
  <si>
    <t>⑦</t>
    <phoneticPr fontId="1"/>
  </si>
  <si>
    <t>研修生関係費</t>
    <rPh sb="0" eb="3">
      <t>ケンシュウセイ</t>
    </rPh>
    <rPh sb="3" eb="6">
      <t>カンケイヒ</t>
    </rPh>
    <phoneticPr fontId="1"/>
  </si>
  <si>
    <t>1）</t>
    <phoneticPr fontId="1"/>
  </si>
  <si>
    <t>⑧</t>
    <phoneticPr fontId="1"/>
  </si>
  <si>
    <t>資料機器輸送費</t>
    <rPh sb="0" eb="2">
      <t>シリョウ</t>
    </rPh>
    <rPh sb="2" eb="4">
      <t>キキ</t>
    </rPh>
    <rPh sb="4" eb="7">
      <t>ユソウヒ</t>
    </rPh>
    <phoneticPr fontId="1"/>
  </si>
  <si>
    <t>小計（A）</t>
    <rPh sb="0" eb="2">
      <t>ショウケイ</t>
    </rPh>
    <phoneticPr fontId="1"/>
  </si>
  <si>
    <t>⑨</t>
    <phoneticPr fontId="1"/>
  </si>
  <si>
    <t>現地運営関係費</t>
    <rPh sb="0" eb="2">
      <t>ゲンチ</t>
    </rPh>
    <rPh sb="2" eb="4">
      <t>ウンエイ</t>
    </rPh>
    <rPh sb="4" eb="7">
      <t>カンケイヒ</t>
    </rPh>
    <phoneticPr fontId="1"/>
  </si>
  <si>
    <t>1）</t>
    <phoneticPr fontId="1"/>
  </si>
  <si>
    <t>研修協力謝金</t>
    <rPh sb="0" eb="2">
      <t>ケンシュウ</t>
    </rPh>
    <rPh sb="2" eb="4">
      <t>キョウリョク</t>
    </rPh>
    <rPh sb="4" eb="6">
      <t>シャキン</t>
    </rPh>
    <phoneticPr fontId="1"/>
  </si>
  <si>
    <t>2）</t>
    <phoneticPr fontId="1"/>
  </si>
  <si>
    <t>現地運営関係諸費</t>
    <rPh sb="0" eb="2">
      <t>ゲンチ</t>
    </rPh>
    <rPh sb="2" eb="4">
      <t>ウンエイ</t>
    </rPh>
    <rPh sb="4" eb="6">
      <t>カンケイ</t>
    </rPh>
    <rPh sb="6" eb="8">
      <t>ショヒ</t>
    </rPh>
    <phoneticPr fontId="1"/>
  </si>
  <si>
    <t>⑩</t>
    <phoneticPr fontId="1"/>
  </si>
  <si>
    <t>教材開発・通信等環境整備費</t>
    <rPh sb="0" eb="2">
      <t>キョウザイ</t>
    </rPh>
    <rPh sb="2" eb="4">
      <t>カイハツ</t>
    </rPh>
    <rPh sb="5" eb="7">
      <t>ツウシン</t>
    </rPh>
    <rPh sb="7" eb="8">
      <t>トウ</t>
    </rPh>
    <rPh sb="8" eb="10">
      <t>カンキョウ</t>
    </rPh>
    <rPh sb="10" eb="12">
      <t>セイビ</t>
    </rPh>
    <rPh sb="12" eb="13">
      <t>ヒ</t>
    </rPh>
    <phoneticPr fontId="1"/>
  </si>
  <si>
    <t>⑪</t>
    <phoneticPr fontId="1"/>
  </si>
  <si>
    <t>雑費</t>
    <rPh sb="0" eb="2">
      <t>ザッピ</t>
    </rPh>
    <phoneticPr fontId="1"/>
  </si>
  <si>
    <t>小計（B）</t>
    <rPh sb="0" eb="2">
      <t>ショウケイ</t>
    </rPh>
    <phoneticPr fontId="1"/>
  </si>
  <si>
    <t>合計</t>
    <rPh sb="0" eb="2">
      <t>ゴウケイ</t>
    </rPh>
    <phoneticPr fontId="1"/>
  </si>
  <si>
    <t>①～⑧</t>
    <phoneticPr fontId="1"/>
  </si>
  <si>
    <t>⑨～⑪</t>
    <phoneticPr fontId="1"/>
  </si>
  <si>
    <t>小計（A）＋小計（B）</t>
    <rPh sb="0" eb="2">
      <t>ショウケイ</t>
    </rPh>
    <rPh sb="6" eb="8">
      <t>ショウケイ</t>
    </rPh>
    <phoneticPr fontId="1"/>
  </si>
  <si>
    <t>（別紙3）</t>
    <rPh sb="1" eb="3">
      <t>ベッシ</t>
    </rPh>
    <phoneticPr fontId="1"/>
  </si>
  <si>
    <t>（別紙4）</t>
    <rPh sb="1" eb="3">
      <t>ベッシ</t>
    </rPh>
    <phoneticPr fontId="1"/>
  </si>
  <si>
    <t>個人情報の取り扱いについて</t>
    <rPh sb="0" eb="4">
      <t>コジンジョウホウ</t>
    </rPh>
    <rPh sb="5" eb="6">
      <t>ト</t>
    </rPh>
    <rPh sb="7" eb="8">
      <t>アツカ</t>
    </rPh>
    <phoneticPr fontId="1"/>
  </si>
  <si>
    <t>2020年4月</t>
    <rPh sb="4" eb="5">
      <t>ネン</t>
    </rPh>
    <rPh sb="6" eb="7">
      <t>ガツ</t>
    </rPh>
    <phoneticPr fontId="1"/>
  </si>
  <si>
    <t>当協会海外研修コースへのお申込に際して取得するお客様の個人情報は下記の通り取り扱います。</t>
    <rPh sb="0" eb="3">
      <t>トウキョウカイ</t>
    </rPh>
    <rPh sb="3" eb="5">
      <t>カイガイ</t>
    </rPh>
    <rPh sb="5" eb="7">
      <t>ケンシュウ</t>
    </rPh>
    <rPh sb="13" eb="15">
      <t>モウシコミ</t>
    </rPh>
    <rPh sb="16" eb="17">
      <t>サイ</t>
    </rPh>
    <rPh sb="19" eb="21">
      <t>シュトク</t>
    </rPh>
    <rPh sb="24" eb="26">
      <t>キャクサマ</t>
    </rPh>
    <rPh sb="27" eb="29">
      <t>コジン</t>
    </rPh>
    <rPh sb="29" eb="31">
      <t>ジョウホウ</t>
    </rPh>
    <rPh sb="32" eb="34">
      <t>カキ</t>
    </rPh>
    <rPh sb="35" eb="36">
      <t>トオ</t>
    </rPh>
    <rPh sb="37" eb="38">
      <t>ト</t>
    </rPh>
    <rPh sb="39" eb="40">
      <t>アツカ</t>
    </rPh>
    <phoneticPr fontId="1"/>
  </si>
  <si>
    <t>1.</t>
    <phoneticPr fontId="1"/>
  </si>
  <si>
    <t>個人情報の管理者及び連絡先</t>
    <rPh sb="0" eb="2">
      <t>コジン</t>
    </rPh>
    <rPh sb="2" eb="4">
      <t>ジョウホウ</t>
    </rPh>
    <rPh sb="5" eb="8">
      <t>カンリシャ</t>
    </rPh>
    <rPh sb="8" eb="9">
      <t>オヨ</t>
    </rPh>
    <rPh sb="10" eb="13">
      <t>レンラクサキ</t>
    </rPh>
    <phoneticPr fontId="1"/>
  </si>
  <si>
    <t>2.</t>
    <phoneticPr fontId="1"/>
  </si>
  <si>
    <t>利用目的</t>
    <rPh sb="0" eb="2">
      <t>リヨウ</t>
    </rPh>
    <rPh sb="2" eb="4">
      <t>モクテキ</t>
    </rPh>
    <phoneticPr fontId="1"/>
  </si>
  <si>
    <t>ご提供いただいた個人情報は、研修コース実施、協会事業案内発送、協会機関紙等の出版物発送、アンケート依頼、ご利用企業管理、その他営業活動などのために利用します。それ以外の利用目的又は法令等に基づく要請の範囲を超えた利用は致しません。</t>
    <rPh sb="1" eb="3">
      <t>テイキョウ</t>
    </rPh>
    <rPh sb="8" eb="10">
      <t>コジン</t>
    </rPh>
    <rPh sb="10" eb="12">
      <t>ジョウホウ</t>
    </rPh>
    <rPh sb="14" eb="16">
      <t>ケンシュウ</t>
    </rPh>
    <rPh sb="19" eb="21">
      <t>ジッシ</t>
    </rPh>
    <rPh sb="22" eb="24">
      <t>キョウカイ</t>
    </rPh>
    <rPh sb="24" eb="26">
      <t>ジギョウ</t>
    </rPh>
    <rPh sb="26" eb="28">
      <t>アンナイ</t>
    </rPh>
    <rPh sb="28" eb="30">
      <t>ハッソウ</t>
    </rPh>
    <rPh sb="31" eb="33">
      <t>キョウカイ</t>
    </rPh>
    <rPh sb="33" eb="36">
      <t>キカンシ</t>
    </rPh>
    <rPh sb="36" eb="37">
      <t>トウ</t>
    </rPh>
    <rPh sb="38" eb="41">
      <t>シュッパンブツ</t>
    </rPh>
    <rPh sb="41" eb="43">
      <t>ハッソウ</t>
    </rPh>
    <rPh sb="49" eb="51">
      <t>イライ</t>
    </rPh>
    <rPh sb="53" eb="55">
      <t>リヨウ</t>
    </rPh>
    <rPh sb="55" eb="57">
      <t>キギョウ</t>
    </rPh>
    <rPh sb="57" eb="59">
      <t>カンリ</t>
    </rPh>
    <rPh sb="62" eb="63">
      <t>タ</t>
    </rPh>
    <rPh sb="63" eb="65">
      <t>エイギョウ</t>
    </rPh>
    <rPh sb="65" eb="67">
      <t>カツドウ</t>
    </rPh>
    <rPh sb="73" eb="75">
      <t>リヨウ</t>
    </rPh>
    <rPh sb="81" eb="83">
      <t>イガイ</t>
    </rPh>
    <rPh sb="84" eb="86">
      <t>リヨウ</t>
    </rPh>
    <rPh sb="86" eb="88">
      <t>モクテキ</t>
    </rPh>
    <rPh sb="88" eb="89">
      <t>マタ</t>
    </rPh>
    <rPh sb="90" eb="92">
      <t>ホウレイ</t>
    </rPh>
    <rPh sb="92" eb="93">
      <t>トウ</t>
    </rPh>
    <rPh sb="94" eb="95">
      <t>モト</t>
    </rPh>
    <rPh sb="97" eb="99">
      <t>ヨウセイ</t>
    </rPh>
    <rPh sb="100" eb="102">
      <t>ハンイ</t>
    </rPh>
    <rPh sb="103" eb="104">
      <t>コ</t>
    </rPh>
    <rPh sb="106" eb="108">
      <t>リヨウ</t>
    </rPh>
    <rPh sb="109" eb="110">
      <t>イタ</t>
    </rPh>
    <phoneticPr fontId="1"/>
  </si>
  <si>
    <t>3.</t>
    <phoneticPr fontId="1"/>
  </si>
  <si>
    <t>個人情報の提供・委託</t>
    <rPh sb="0" eb="2">
      <t>コジン</t>
    </rPh>
    <rPh sb="2" eb="4">
      <t>ジョウホウ</t>
    </rPh>
    <rPh sb="5" eb="7">
      <t>テイキョウ</t>
    </rPh>
    <rPh sb="8" eb="10">
      <t>イタク</t>
    </rPh>
    <phoneticPr fontId="1"/>
  </si>
  <si>
    <t>ご提供いただいた個人情報は、お客様の事前の同意なく第三者に提供することはありません。</t>
    <rPh sb="1" eb="3">
      <t>テイキョウ</t>
    </rPh>
    <rPh sb="8" eb="10">
      <t>コジン</t>
    </rPh>
    <rPh sb="10" eb="12">
      <t>ジョウホウ</t>
    </rPh>
    <rPh sb="15" eb="17">
      <t>キャクサマ</t>
    </rPh>
    <rPh sb="18" eb="20">
      <t>ジゼン</t>
    </rPh>
    <rPh sb="21" eb="23">
      <t>ドウイ</t>
    </rPh>
    <rPh sb="25" eb="28">
      <t>ダイサンシャ</t>
    </rPh>
    <rPh sb="29" eb="31">
      <t>テイキョウ</t>
    </rPh>
    <phoneticPr fontId="1"/>
  </si>
  <si>
    <t>なお、委託する場合は当協会の個人情報保護規定に則して適切に運用致します。</t>
    <rPh sb="3" eb="5">
      <t>イタク</t>
    </rPh>
    <rPh sb="7" eb="9">
      <t>バアイ</t>
    </rPh>
    <rPh sb="10" eb="13">
      <t>トウキョウカイ</t>
    </rPh>
    <rPh sb="14" eb="16">
      <t>コジン</t>
    </rPh>
    <rPh sb="16" eb="18">
      <t>ジョウホウ</t>
    </rPh>
    <rPh sb="18" eb="20">
      <t>ホゴ</t>
    </rPh>
    <rPh sb="20" eb="22">
      <t>キテイ</t>
    </rPh>
    <rPh sb="23" eb="24">
      <t>ソク</t>
    </rPh>
    <rPh sb="26" eb="28">
      <t>テキセツ</t>
    </rPh>
    <rPh sb="29" eb="31">
      <t>ウンヨウ</t>
    </rPh>
    <rPh sb="31" eb="32">
      <t>イタ</t>
    </rPh>
    <phoneticPr fontId="1"/>
  </si>
  <si>
    <t>4.</t>
    <phoneticPr fontId="1"/>
  </si>
  <si>
    <t>記入項目について</t>
    <rPh sb="0" eb="2">
      <t>キニュウ</t>
    </rPh>
    <rPh sb="2" eb="4">
      <t>コウモク</t>
    </rPh>
    <phoneticPr fontId="1"/>
  </si>
  <si>
    <t>5.</t>
    <phoneticPr fontId="1"/>
  </si>
  <si>
    <t>個人情報を提供されることは任意です。ただし、ご同意いただけない場合は、制度のご利用をすることができない場合がございます。</t>
    <rPh sb="0" eb="2">
      <t>コジン</t>
    </rPh>
    <rPh sb="2" eb="4">
      <t>ジョウホウ</t>
    </rPh>
    <rPh sb="5" eb="7">
      <t>テイキョウ</t>
    </rPh>
    <rPh sb="13" eb="15">
      <t>ニンイ</t>
    </rPh>
    <rPh sb="23" eb="25">
      <t>ドウイ</t>
    </rPh>
    <rPh sb="31" eb="33">
      <t>バアイ</t>
    </rPh>
    <rPh sb="35" eb="37">
      <t>セイド</t>
    </rPh>
    <rPh sb="39" eb="41">
      <t>リヨウ</t>
    </rPh>
    <rPh sb="51" eb="53">
      <t>バアイ</t>
    </rPh>
    <phoneticPr fontId="1"/>
  </si>
  <si>
    <t>個人情報の開示・訂正・利用停止・消去等</t>
    <rPh sb="0" eb="2">
      <t>コジン</t>
    </rPh>
    <rPh sb="2" eb="4">
      <t>ジョウホウ</t>
    </rPh>
    <rPh sb="5" eb="7">
      <t>カイジ</t>
    </rPh>
    <rPh sb="8" eb="10">
      <t>テイセイ</t>
    </rPh>
    <rPh sb="11" eb="13">
      <t>リヨウ</t>
    </rPh>
    <rPh sb="13" eb="15">
      <t>テイシ</t>
    </rPh>
    <rPh sb="16" eb="18">
      <t>ショウキョ</t>
    </rPh>
    <rPh sb="18" eb="19">
      <t>トウ</t>
    </rPh>
    <phoneticPr fontId="1"/>
  </si>
  <si>
    <t>ご提供いただいた個人情報について、開示・訂正・利用停止・消去等の求めに対応させて頂きます。</t>
    <rPh sb="1" eb="3">
      <t>テイキョウ</t>
    </rPh>
    <rPh sb="8" eb="10">
      <t>コジン</t>
    </rPh>
    <rPh sb="10" eb="12">
      <t>ジョウホウ</t>
    </rPh>
    <rPh sb="17" eb="19">
      <t>カイジ</t>
    </rPh>
    <rPh sb="20" eb="22">
      <t>テイセイ</t>
    </rPh>
    <rPh sb="23" eb="25">
      <t>リヨウ</t>
    </rPh>
    <rPh sb="25" eb="27">
      <t>テイシ</t>
    </rPh>
    <rPh sb="28" eb="30">
      <t>ショウキョ</t>
    </rPh>
    <rPh sb="30" eb="31">
      <t>トウ</t>
    </rPh>
    <rPh sb="32" eb="33">
      <t>モト</t>
    </rPh>
    <rPh sb="35" eb="37">
      <t>タイオウ</t>
    </rPh>
    <rPh sb="40" eb="41">
      <t>イタダ</t>
    </rPh>
    <phoneticPr fontId="1"/>
  </si>
  <si>
    <t>その際には、下記までお申し出下さい。</t>
    <rPh sb="2" eb="3">
      <t>サイ</t>
    </rPh>
    <rPh sb="6" eb="8">
      <t>カキ</t>
    </rPh>
    <rPh sb="11" eb="12">
      <t>モウ</t>
    </rPh>
    <rPh sb="13" eb="14">
      <t>デ</t>
    </rPh>
    <rPh sb="14" eb="15">
      <t>クダ</t>
    </rPh>
    <phoneticPr fontId="1"/>
  </si>
  <si>
    <t>上記「個人情報の取り扱いについて」に同意いただけますか？</t>
    <rPh sb="0" eb="2">
      <t>ジョウキ</t>
    </rPh>
    <rPh sb="3" eb="5">
      <t>コジン</t>
    </rPh>
    <rPh sb="5" eb="7">
      <t>ジョウホウ</t>
    </rPh>
    <rPh sb="8" eb="9">
      <t>ト</t>
    </rPh>
    <rPh sb="10" eb="11">
      <t>アツカ</t>
    </rPh>
    <rPh sb="18" eb="20">
      <t>ドウイ</t>
    </rPh>
    <phoneticPr fontId="1"/>
  </si>
  <si>
    <t>下記にチェック☑と自署をお願い致します。</t>
    <rPh sb="0" eb="2">
      <t>カキ</t>
    </rPh>
    <rPh sb="9" eb="11">
      <t>ジショ</t>
    </rPh>
    <rPh sb="13" eb="14">
      <t>ネガ</t>
    </rPh>
    <rPh sb="15" eb="16">
      <t>イタ</t>
    </rPh>
    <phoneticPr fontId="1"/>
  </si>
  <si>
    <t>□</t>
    <phoneticPr fontId="1"/>
  </si>
  <si>
    <t>同意する</t>
    <rPh sb="0" eb="2">
      <t>ドウイ</t>
    </rPh>
    <phoneticPr fontId="1"/>
  </si>
  <si>
    <t>同意しない</t>
    <rPh sb="0" eb="2">
      <t>ドウイ</t>
    </rPh>
    <phoneticPr fontId="1"/>
  </si>
  <si>
    <t>協力機関名：</t>
    <rPh sb="0" eb="2">
      <t>キョウリョク</t>
    </rPh>
    <rPh sb="2" eb="4">
      <t>キカン</t>
    </rPh>
    <rPh sb="4" eb="5">
      <t>メイ</t>
    </rPh>
    <phoneticPr fontId="1"/>
  </si>
  <si>
    <t>所属先：</t>
    <rPh sb="0" eb="2">
      <t>ショゾク</t>
    </rPh>
    <rPh sb="2" eb="3">
      <t>サキ</t>
    </rPh>
    <phoneticPr fontId="1"/>
  </si>
  <si>
    <t>氏名：</t>
    <rPh sb="0" eb="2">
      <t>シメイ</t>
    </rPh>
    <phoneticPr fontId="1"/>
  </si>
  <si>
    <t>なお当協会の個人情報保護方針は、https://www.aots.jp/privacy-policy/をご覧ください。</t>
    <rPh sb="2" eb="5">
      <t>トウキョウカイ</t>
    </rPh>
    <rPh sb="6" eb="8">
      <t>コジン</t>
    </rPh>
    <rPh sb="8" eb="10">
      <t>ジョウホウ</t>
    </rPh>
    <rPh sb="10" eb="12">
      <t>ホゴ</t>
    </rPh>
    <rPh sb="12" eb="14">
      <t>ホウシン</t>
    </rPh>
    <rPh sb="53" eb="54">
      <t>ラン</t>
    </rPh>
    <phoneticPr fontId="1"/>
  </si>
  <si>
    <t>＜管理者＞　一般財団法人海外産業人材育成協会　総務企画部長</t>
    <rPh sb="1" eb="4">
      <t>カンリシャ</t>
    </rPh>
    <rPh sb="6" eb="22">
      <t>アオｔｓ</t>
    </rPh>
    <rPh sb="23" eb="25">
      <t>ソウム</t>
    </rPh>
    <rPh sb="25" eb="27">
      <t>キカク</t>
    </rPh>
    <rPh sb="27" eb="29">
      <t>ブチョウ</t>
    </rPh>
    <phoneticPr fontId="1"/>
  </si>
  <si>
    <t>＜連絡先＞　総務・人事グループ　TEL:03-3888-8211　E-mail：kojinjoho-cj@aots.jp</t>
    <rPh sb="1" eb="4">
      <t>レンラクサキ</t>
    </rPh>
    <rPh sb="6" eb="8">
      <t>ソウム</t>
    </rPh>
    <rPh sb="9" eb="11">
      <t>ジンジ</t>
    </rPh>
    <phoneticPr fontId="1"/>
  </si>
  <si>
    <t>＜個人情報相談受付窓口＞　TEL：03-3888-8211　E-mail：kojinjoho-cj@aots.jp</t>
    <rPh sb="1" eb="3">
      <t>コジン</t>
    </rPh>
    <rPh sb="3" eb="5">
      <t>ジョウホウ</t>
    </rPh>
    <rPh sb="5" eb="7">
      <t>ソウダン</t>
    </rPh>
    <rPh sb="7" eb="9">
      <t>ウケツケ</t>
    </rPh>
    <rPh sb="9" eb="11">
      <t>マドグチ</t>
    </rPh>
    <phoneticPr fontId="1"/>
  </si>
  <si>
    <t>一般財団法人　海外産業人材育成協会</t>
    <rPh sb="0" eb="2">
      <t>イッパン</t>
    </rPh>
    <rPh sb="2" eb="4">
      <t>ザイダン</t>
    </rPh>
    <rPh sb="4" eb="6">
      <t>ホウジン</t>
    </rPh>
    <rPh sb="7" eb="9">
      <t>カイガイ</t>
    </rPh>
    <rPh sb="9" eb="11">
      <t>サンギョウ</t>
    </rPh>
    <rPh sb="11" eb="13">
      <t>ジンザイ</t>
    </rPh>
    <rPh sb="13" eb="15">
      <t>イクセイ</t>
    </rPh>
    <rPh sb="15" eb="17">
      <t>キョウカイ</t>
    </rPh>
    <phoneticPr fontId="1"/>
  </si>
  <si>
    <t>理事長　殿</t>
    <rPh sb="0" eb="3">
      <t>リジチョウ</t>
    </rPh>
    <rPh sb="4" eb="5">
      <t>ドノ</t>
    </rPh>
    <phoneticPr fontId="1"/>
  </si>
  <si>
    <t>海外研修完了報告及び精算払請求書</t>
    <rPh sb="0" eb="2">
      <t>カイガイ</t>
    </rPh>
    <rPh sb="2" eb="4">
      <t>ケンシュウ</t>
    </rPh>
    <rPh sb="4" eb="6">
      <t>カンリョウ</t>
    </rPh>
    <rPh sb="6" eb="8">
      <t>ホウコク</t>
    </rPh>
    <rPh sb="8" eb="9">
      <t>オヨ</t>
    </rPh>
    <rPh sb="10" eb="12">
      <t>セイサン</t>
    </rPh>
    <rPh sb="12" eb="13">
      <t>バライ</t>
    </rPh>
    <rPh sb="13" eb="16">
      <t>セイキュウショ</t>
    </rPh>
    <phoneticPr fontId="1"/>
  </si>
  <si>
    <t>記</t>
    <rPh sb="0" eb="1">
      <t>キ</t>
    </rPh>
    <phoneticPr fontId="1"/>
  </si>
  <si>
    <t>機関名</t>
    <rPh sb="0" eb="2">
      <t>キカン</t>
    </rPh>
    <rPh sb="2" eb="3">
      <t>メイ</t>
    </rPh>
    <phoneticPr fontId="1"/>
  </si>
  <si>
    <t>（和）</t>
    <rPh sb="1" eb="2">
      <t>ワ</t>
    </rPh>
    <phoneticPr fontId="1"/>
  </si>
  <si>
    <t>（英）</t>
    <rPh sb="1" eb="2">
      <t>エイ</t>
    </rPh>
    <phoneticPr fontId="1"/>
  </si>
  <si>
    <t>本社所在地</t>
    <rPh sb="0" eb="2">
      <t>ホンシャ</t>
    </rPh>
    <rPh sb="2" eb="5">
      <t>ショザイチ</t>
    </rPh>
    <phoneticPr fontId="1"/>
  </si>
  <si>
    <t>代表者</t>
    <rPh sb="0" eb="3">
      <t>ダイヒョウシャ</t>
    </rPh>
    <phoneticPr fontId="1"/>
  </si>
  <si>
    <t>役職名</t>
    <rPh sb="0" eb="3">
      <t>ヤクショクメイ</t>
    </rPh>
    <phoneticPr fontId="1"/>
  </si>
  <si>
    <t>氏名</t>
    <rPh sb="0" eb="2">
      <t>シメイ</t>
    </rPh>
    <phoneticPr fontId="1"/>
  </si>
  <si>
    <t>部課名</t>
    <rPh sb="0" eb="2">
      <t>ブカ</t>
    </rPh>
    <rPh sb="2" eb="3">
      <t>メイ</t>
    </rPh>
    <phoneticPr fontId="1"/>
  </si>
  <si>
    <t>事務担当者</t>
    <rPh sb="0" eb="2">
      <t>ジム</t>
    </rPh>
    <rPh sb="2" eb="5">
      <t>タントウシャ</t>
    </rPh>
    <phoneticPr fontId="1"/>
  </si>
  <si>
    <t>住所</t>
    <rPh sb="0" eb="2">
      <t>ジュウショ</t>
    </rPh>
    <phoneticPr fontId="1"/>
  </si>
  <si>
    <t>TEL</t>
    <phoneticPr fontId="1"/>
  </si>
  <si>
    <t>FAX</t>
    <phoneticPr fontId="1"/>
  </si>
  <si>
    <t>E-mail</t>
    <phoneticPr fontId="1"/>
  </si>
  <si>
    <t>1.</t>
    <phoneticPr fontId="1"/>
  </si>
  <si>
    <t>印（代表者職印）</t>
    <rPh sb="0" eb="1">
      <t>イン</t>
    </rPh>
    <rPh sb="2" eb="5">
      <t>ダイヒョウシャ</t>
    </rPh>
    <rPh sb="5" eb="7">
      <t>ショクイン</t>
    </rPh>
    <phoneticPr fontId="1"/>
  </si>
  <si>
    <t>印（代表者職印）</t>
    <rPh sb="0" eb="1">
      <t>イン</t>
    </rPh>
    <rPh sb="2" eb="5">
      <t>ダイヒョウシャ</t>
    </rPh>
    <rPh sb="5" eb="6">
      <t>ショク</t>
    </rPh>
    <rPh sb="6" eb="7">
      <t>イン</t>
    </rPh>
    <phoneticPr fontId="1"/>
  </si>
  <si>
    <t xml:space="preserve"> </t>
    <phoneticPr fontId="1"/>
  </si>
  <si>
    <t>6.</t>
    <phoneticPr fontId="1"/>
  </si>
  <si>
    <t>7.</t>
    <phoneticPr fontId="1"/>
  </si>
  <si>
    <t>研修生の選考基準及び選考方法</t>
    <rPh sb="0" eb="3">
      <t>ケンシュウセイ</t>
    </rPh>
    <rPh sb="4" eb="6">
      <t>センコウ</t>
    </rPh>
    <rPh sb="6" eb="8">
      <t>キジュン</t>
    </rPh>
    <rPh sb="8" eb="9">
      <t>オヨ</t>
    </rPh>
    <rPh sb="10" eb="12">
      <t>センコウ</t>
    </rPh>
    <rPh sb="12" eb="14">
      <t>ホウホウ</t>
    </rPh>
    <phoneticPr fontId="1"/>
  </si>
  <si>
    <t>1）</t>
    <phoneticPr fontId="1"/>
  </si>
  <si>
    <t>2)</t>
    <phoneticPr fontId="1"/>
  </si>
  <si>
    <t>方法：</t>
    <phoneticPr fontId="1"/>
  </si>
  <si>
    <t>2）</t>
    <phoneticPr fontId="1"/>
  </si>
  <si>
    <t>公募主体：</t>
    <phoneticPr fontId="1"/>
  </si>
  <si>
    <t>方法：</t>
    <phoneticPr fontId="1"/>
  </si>
  <si>
    <t>公募主体：</t>
    <phoneticPr fontId="1"/>
  </si>
  <si>
    <t>公募者</t>
    <rPh sb="0" eb="2">
      <t>コウボ</t>
    </rPh>
    <rPh sb="2" eb="3">
      <t>シャ</t>
    </rPh>
    <phoneticPr fontId="1"/>
  </si>
  <si>
    <t>応募者総数</t>
    <rPh sb="0" eb="2">
      <t>オウボ</t>
    </rPh>
    <rPh sb="2" eb="3">
      <t>シャ</t>
    </rPh>
    <rPh sb="3" eb="5">
      <t>ソウスウ</t>
    </rPh>
    <phoneticPr fontId="1"/>
  </si>
  <si>
    <t>→</t>
    <phoneticPr fontId="1"/>
  </si>
  <si>
    <t>選考結果人数</t>
    <rPh sb="0" eb="2">
      <t>センコウ</t>
    </rPh>
    <rPh sb="2" eb="4">
      <t>ケッカ</t>
    </rPh>
    <rPh sb="4" eb="6">
      <t>ニンズウ</t>
    </rPh>
    <phoneticPr fontId="1"/>
  </si>
  <si>
    <t>②</t>
    <phoneticPr fontId="1"/>
  </si>
  <si>
    <t>（</t>
    <phoneticPr fontId="1"/>
  </si>
  <si>
    <t>）</t>
    <phoneticPr fontId="1"/>
  </si>
  <si>
    <t>推薦機関1：</t>
    <rPh sb="0" eb="2">
      <t>スイセン</t>
    </rPh>
    <rPh sb="2" eb="4">
      <t>キカン</t>
    </rPh>
    <phoneticPr fontId="1"/>
  </si>
  <si>
    <t>推薦機関2：</t>
    <rPh sb="0" eb="2">
      <t>スイセン</t>
    </rPh>
    <rPh sb="2" eb="4">
      <t>キカン</t>
    </rPh>
    <phoneticPr fontId="1"/>
  </si>
  <si>
    <t>8.</t>
    <phoneticPr fontId="1"/>
  </si>
  <si>
    <t>10.</t>
    <phoneticPr fontId="1"/>
  </si>
  <si>
    <t>研修用テキストのリスト</t>
    <rPh sb="0" eb="3">
      <t>ケンシュウヨウ</t>
    </rPh>
    <phoneticPr fontId="1"/>
  </si>
  <si>
    <t>11.</t>
    <phoneticPr fontId="1"/>
  </si>
  <si>
    <t>研修用器材のリスト</t>
    <rPh sb="0" eb="3">
      <t>ケンシュウヨウ</t>
    </rPh>
    <rPh sb="3" eb="5">
      <t>キザイ</t>
    </rPh>
    <phoneticPr fontId="1"/>
  </si>
  <si>
    <r>
      <t>海外研修実績日程表</t>
    </r>
    <r>
      <rPr>
        <sz val="11"/>
        <color theme="1"/>
        <rFont val="ＭＳ Ｐ明朝"/>
        <family val="1"/>
        <charset val="128"/>
      </rPr>
      <t>（別添Ⅴ）</t>
    </r>
    <rPh sb="0" eb="2">
      <t>カイガイ</t>
    </rPh>
    <rPh sb="2" eb="4">
      <t>ケンシュウ</t>
    </rPh>
    <rPh sb="4" eb="6">
      <t>ジッセキ</t>
    </rPh>
    <rPh sb="6" eb="9">
      <t>ニッテイヒョウ</t>
    </rPh>
    <rPh sb="10" eb="12">
      <t>ベッテン</t>
    </rPh>
    <phoneticPr fontId="1"/>
  </si>
  <si>
    <t>全体評価の要点</t>
    <rPh sb="0" eb="2">
      <t>ゼンタイ</t>
    </rPh>
    <rPh sb="2" eb="4">
      <t>ヒョウカ</t>
    </rPh>
    <rPh sb="5" eb="7">
      <t>ヨウテン</t>
    </rPh>
    <phoneticPr fontId="1"/>
  </si>
  <si>
    <t>13.</t>
    <phoneticPr fontId="1"/>
  </si>
  <si>
    <r>
      <t>研修の効果</t>
    </r>
    <r>
      <rPr>
        <sz val="11"/>
        <color theme="1"/>
        <rFont val="ＭＳ Ｐ明朝"/>
        <family val="1"/>
        <charset val="128"/>
      </rPr>
      <t>（海外研修直後評価調査票（協力機関用））</t>
    </r>
    <rPh sb="0" eb="2">
      <t>ケンシュウ</t>
    </rPh>
    <rPh sb="3" eb="5">
      <t>コウカ</t>
    </rPh>
    <rPh sb="6" eb="8">
      <t>カイガイ</t>
    </rPh>
    <rPh sb="8" eb="10">
      <t>ケンシュウ</t>
    </rPh>
    <rPh sb="10" eb="12">
      <t>チョクゴ</t>
    </rPh>
    <rPh sb="12" eb="14">
      <t>ヒョウカ</t>
    </rPh>
    <rPh sb="14" eb="17">
      <t>チョウサヒョウ</t>
    </rPh>
    <rPh sb="18" eb="20">
      <t>キョウリョク</t>
    </rPh>
    <rPh sb="20" eb="23">
      <t>キカンヨウ</t>
    </rPh>
    <phoneticPr fontId="1"/>
  </si>
  <si>
    <t>4）</t>
    <phoneticPr fontId="1"/>
  </si>
  <si>
    <t>5）</t>
    <phoneticPr fontId="1"/>
  </si>
  <si>
    <t>研修参加者の理解度、満足度、受講姿勢等</t>
    <rPh sb="0" eb="2">
      <t>ケンシュウ</t>
    </rPh>
    <rPh sb="2" eb="5">
      <t>サンカシャ</t>
    </rPh>
    <rPh sb="6" eb="9">
      <t>リカイド</t>
    </rPh>
    <rPh sb="10" eb="13">
      <t>マンゾクド</t>
    </rPh>
    <rPh sb="14" eb="16">
      <t>ジュコウ</t>
    </rPh>
    <rPh sb="16" eb="18">
      <t>シセイ</t>
    </rPh>
    <rPh sb="18" eb="19">
      <t>トウ</t>
    </rPh>
    <phoneticPr fontId="1"/>
  </si>
  <si>
    <t>研修内容、講師の指導方法、通訳、教材、コース運営等</t>
    <rPh sb="0" eb="2">
      <t>ケンシュウ</t>
    </rPh>
    <rPh sb="2" eb="4">
      <t>ナイヨウ</t>
    </rPh>
    <rPh sb="5" eb="7">
      <t>コウシ</t>
    </rPh>
    <rPh sb="8" eb="10">
      <t>シドウ</t>
    </rPh>
    <rPh sb="10" eb="12">
      <t>ホウホウ</t>
    </rPh>
    <rPh sb="13" eb="15">
      <t>ツウヤク</t>
    </rPh>
    <rPh sb="16" eb="18">
      <t>キョウザイ</t>
    </rPh>
    <rPh sb="22" eb="24">
      <t>ウンエイ</t>
    </rPh>
    <rPh sb="24" eb="25">
      <t>トウ</t>
    </rPh>
    <phoneticPr fontId="1"/>
  </si>
  <si>
    <t>職場での活用方法、波及効果等</t>
    <rPh sb="0" eb="2">
      <t>ショクバ</t>
    </rPh>
    <rPh sb="4" eb="6">
      <t>カツヨウ</t>
    </rPh>
    <rPh sb="6" eb="8">
      <t>ホウホウ</t>
    </rPh>
    <rPh sb="9" eb="11">
      <t>ハキュウ</t>
    </rPh>
    <rPh sb="11" eb="13">
      <t>コウカ</t>
    </rPh>
    <rPh sb="13" eb="14">
      <t>トウ</t>
    </rPh>
    <phoneticPr fontId="1"/>
  </si>
  <si>
    <t>課題、改善点</t>
    <rPh sb="0" eb="2">
      <t>カダイ</t>
    </rPh>
    <rPh sb="3" eb="6">
      <t>カイゼンテン</t>
    </rPh>
    <phoneticPr fontId="1"/>
  </si>
  <si>
    <t>別添提出書類</t>
    <rPh sb="0" eb="2">
      <t>ベッテン</t>
    </rPh>
    <rPh sb="2" eb="4">
      <t>テイシュツ</t>
    </rPh>
    <rPh sb="4" eb="6">
      <t>ショルイ</t>
    </rPh>
    <phoneticPr fontId="1"/>
  </si>
  <si>
    <r>
      <t>研修講師</t>
    </r>
    <r>
      <rPr>
        <sz val="11"/>
        <color theme="1"/>
        <rFont val="ＭＳ Ｐ明朝"/>
        <family val="1"/>
        <charset val="128"/>
      </rPr>
      <t>（講師・管理員略歴書：別添Ⅰ）</t>
    </r>
    <rPh sb="0" eb="2">
      <t>ケンシュウ</t>
    </rPh>
    <rPh sb="2" eb="4">
      <t>コウシ</t>
    </rPh>
    <rPh sb="5" eb="7">
      <t>コウシ</t>
    </rPh>
    <rPh sb="8" eb="10">
      <t>カンリ</t>
    </rPh>
    <rPh sb="10" eb="11">
      <t>イン</t>
    </rPh>
    <rPh sb="11" eb="14">
      <t>リャクレキショ</t>
    </rPh>
    <rPh sb="15" eb="17">
      <t>ベッテン</t>
    </rPh>
    <phoneticPr fontId="1"/>
  </si>
  <si>
    <r>
      <t>実施の時期及び実研修日数</t>
    </r>
    <r>
      <rPr>
        <sz val="11"/>
        <color theme="1"/>
        <rFont val="ＭＳ Ｐ明朝"/>
        <family val="1"/>
        <charset val="128"/>
      </rPr>
      <t>（休日を除く日数）</t>
    </r>
    <rPh sb="0" eb="2">
      <t>ジッシ</t>
    </rPh>
    <rPh sb="3" eb="5">
      <t>ジキ</t>
    </rPh>
    <rPh sb="5" eb="6">
      <t>オヨ</t>
    </rPh>
    <rPh sb="7" eb="8">
      <t>ジツ</t>
    </rPh>
    <rPh sb="8" eb="10">
      <t>ケンシュウ</t>
    </rPh>
    <rPh sb="10" eb="12">
      <t>ニッスウ</t>
    </rPh>
    <rPh sb="13" eb="15">
      <t>キュウジツ</t>
    </rPh>
    <rPh sb="16" eb="17">
      <t>ノゾ</t>
    </rPh>
    <rPh sb="18" eb="20">
      <t>ニッスウ</t>
    </rPh>
    <phoneticPr fontId="1"/>
  </si>
  <si>
    <r>
      <t>研修技術（研修内容）の詳細</t>
    </r>
    <r>
      <rPr>
        <b/>
        <vertAlign val="superscript"/>
        <sz val="11"/>
        <color theme="1"/>
        <rFont val="ＭＳ Ｐ明朝"/>
        <family val="1"/>
        <charset val="128"/>
      </rPr>
      <t>（注2）</t>
    </r>
    <r>
      <rPr>
        <b/>
        <sz val="11"/>
        <color theme="1"/>
        <rFont val="ＭＳ Ｐ明朝"/>
        <family val="1"/>
        <charset val="128"/>
      </rPr>
      <t>　</t>
    </r>
    <r>
      <rPr>
        <sz val="11"/>
        <color theme="1"/>
        <rFont val="ＭＳ Ｐ明朝"/>
        <family val="1"/>
        <charset val="128"/>
      </rPr>
      <t>（研修技術に関する参考資料がありましたら添付してください。）</t>
    </r>
    <rPh sb="0" eb="2">
      <t>ケンシュウ</t>
    </rPh>
    <rPh sb="2" eb="4">
      <t>ギジュツ</t>
    </rPh>
    <rPh sb="5" eb="7">
      <t>ケンシュウ</t>
    </rPh>
    <rPh sb="7" eb="9">
      <t>ナイヨウ</t>
    </rPh>
    <rPh sb="11" eb="13">
      <t>ショウサイ</t>
    </rPh>
    <rPh sb="14" eb="15">
      <t>チュウ</t>
    </rPh>
    <rPh sb="19" eb="21">
      <t>ケンシュウ</t>
    </rPh>
    <rPh sb="21" eb="23">
      <t>ギジュツ</t>
    </rPh>
    <rPh sb="24" eb="25">
      <t>カン</t>
    </rPh>
    <rPh sb="27" eb="29">
      <t>サンコウ</t>
    </rPh>
    <rPh sb="29" eb="31">
      <t>シリョウ</t>
    </rPh>
    <rPh sb="38" eb="40">
      <t>テンプ</t>
    </rPh>
    <phoneticPr fontId="1"/>
  </si>
  <si>
    <r>
      <t>事前調整、またはコース運営の為の出張予定</t>
    </r>
    <r>
      <rPr>
        <sz val="11"/>
        <color theme="1"/>
        <rFont val="ＭＳ Ｐ明朝"/>
        <family val="1"/>
        <charset val="128"/>
      </rPr>
      <t>（チェック☑してください。）</t>
    </r>
    <rPh sb="0" eb="2">
      <t>ジゼン</t>
    </rPh>
    <rPh sb="2" eb="4">
      <t>チョウセイ</t>
    </rPh>
    <rPh sb="11" eb="13">
      <t>ウンエイ</t>
    </rPh>
    <rPh sb="14" eb="15">
      <t>タメ</t>
    </rPh>
    <rPh sb="16" eb="18">
      <t>シュッチョウ</t>
    </rPh>
    <rPh sb="18" eb="20">
      <t>ヨテイ</t>
    </rPh>
    <phoneticPr fontId="1"/>
  </si>
  <si>
    <r>
      <t>別添提出書類</t>
    </r>
    <r>
      <rPr>
        <sz val="11"/>
        <color theme="1"/>
        <rFont val="ＭＳ Ｐ明朝"/>
        <family val="1"/>
        <charset val="128"/>
      </rPr>
      <t>（チェック☑してください。）</t>
    </r>
    <rPh sb="0" eb="2">
      <t>ベッテン</t>
    </rPh>
    <rPh sb="2" eb="4">
      <t>テイシュツ</t>
    </rPh>
    <rPh sb="4" eb="6">
      <t>ショルイ</t>
    </rPh>
    <phoneticPr fontId="1"/>
  </si>
  <si>
    <t>14.</t>
    <phoneticPr fontId="1"/>
  </si>
  <si>
    <t>①</t>
    <phoneticPr fontId="1"/>
  </si>
  <si>
    <t>研修用テキスト一式</t>
    <rPh sb="0" eb="3">
      <t>ケンシュウヨウ</t>
    </rPh>
    <rPh sb="7" eb="9">
      <t>イッシキ</t>
    </rPh>
    <phoneticPr fontId="1"/>
  </si>
  <si>
    <t>記録写真（日付・主要人物等のキャプションを付記してください。）</t>
    <rPh sb="0" eb="2">
      <t>キロク</t>
    </rPh>
    <rPh sb="2" eb="4">
      <t>シャシン</t>
    </rPh>
    <rPh sb="5" eb="7">
      <t>ヒヅケ</t>
    </rPh>
    <rPh sb="8" eb="10">
      <t>シュヨウ</t>
    </rPh>
    <rPh sb="10" eb="12">
      <t>ジンブツ</t>
    </rPh>
    <rPh sb="12" eb="13">
      <t>トウ</t>
    </rPh>
    <rPh sb="21" eb="23">
      <t>フキ</t>
    </rPh>
    <phoneticPr fontId="1"/>
  </si>
  <si>
    <t>●●株式会社　生産本部　部長</t>
    <rPh sb="2" eb="6">
      <t>カブ</t>
    </rPh>
    <rPh sb="7" eb="9">
      <t>セイサン</t>
    </rPh>
    <rPh sb="9" eb="11">
      <t>ホンブ</t>
    </rPh>
    <rPh sb="12" eb="14">
      <t>ブチョウ</t>
    </rPh>
    <phoneticPr fontId="1"/>
  </si>
  <si>
    <t>（別紙2）</t>
    <rPh sb="1" eb="3">
      <t>ベッシ</t>
    </rPh>
    <phoneticPr fontId="1"/>
  </si>
  <si>
    <t>海外研修実施費実績額並びに精算払請求金額の算出内訳　</t>
    <rPh sb="0" eb="2">
      <t>カイガイ</t>
    </rPh>
    <rPh sb="2" eb="4">
      <t>ケンシュウ</t>
    </rPh>
    <rPh sb="4" eb="7">
      <t>ジッシヒ</t>
    </rPh>
    <rPh sb="7" eb="10">
      <t>ジッセキガク</t>
    </rPh>
    <rPh sb="10" eb="11">
      <t>ナラ</t>
    </rPh>
    <rPh sb="13" eb="16">
      <t>セイサンバライ</t>
    </rPh>
    <rPh sb="16" eb="18">
      <t>セイキュウ</t>
    </rPh>
    <rPh sb="18" eb="20">
      <t>キンガク</t>
    </rPh>
    <rPh sb="21" eb="23">
      <t>サンシュツ</t>
    </rPh>
    <rPh sb="23" eb="25">
      <t>ウチワケ</t>
    </rPh>
    <phoneticPr fontId="1"/>
  </si>
  <si>
    <t>海外研修実施費実績額並びに精算払請求金額の算出内訳</t>
    <rPh sb="0" eb="2">
      <t>カイガイ</t>
    </rPh>
    <rPh sb="2" eb="4">
      <t>ケンシュウ</t>
    </rPh>
    <rPh sb="4" eb="6">
      <t>ジッシ</t>
    </rPh>
    <rPh sb="6" eb="7">
      <t>ヒ</t>
    </rPh>
    <rPh sb="7" eb="9">
      <t>ジッセキ</t>
    </rPh>
    <rPh sb="9" eb="10">
      <t>ガク</t>
    </rPh>
    <rPh sb="10" eb="11">
      <t>ナラ</t>
    </rPh>
    <rPh sb="13" eb="15">
      <t>セイサン</t>
    </rPh>
    <rPh sb="15" eb="16">
      <t>バライ</t>
    </rPh>
    <rPh sb="16" eb="18">
      <t>セイキュウ</t>
    </rPh>
    <rPh sb="18" eb="20">
      <t>キンガク</t>
    </rPh>
    <rPh sb="21" eb="23">
      <t>サンシュツ</t>
    </rPh>
    <rPh sb="23" eb="25">
      <t>ウチワケ</t>
    </rPh>
    <phoneticPr fontId="1"/>
  </si>
  <si>
    <t>費目</t>
    <rPh sb="0" eb="2">
      <t>ヒモク</t>
    </rPh>
    <phoneticPr fontId="1"/>
  </si>
  <si>
    <t>①</t>
    <phoneticPr fontId="1"/>
  </si>
  <si>
    <t>講師謝金</t>
    <rPh sb="0" eb="2">
      <t>コウシ</t>
    </rPh>
    <rPh sb="2" eb="4">
      <t>シャキン</t>
    </rPh>
    <phoneticPr fontId="1"/>
  </si>
  <si>
    <t>②</t>
    <phoneticPr fontId="1"/>
  </si>
  <si>
    <t>通訳謝金</t>
    <rPh sb="0" eb="2">
      <t>ツウヤク</t>
    </rPh>
    <rPh sb="2" eb="4">
      <t>シャキン</t>
    </rPh>
    <phoneticPr fontId="1"/>
  </si>
  <si>
    <t>③</t>
    <phoneticPr fontId="1"/>
  </si>
  <si>
    <t>講師通訳等旅費</t>
    <rPh sb="0" eb="2">
      <t>コウシ</t>
    </rPh>
    <rPh sb="2" eb="4">
      <t>ツウヤク</t>
    </rPh>
    <rPh sb="4" eb="5">
      <t>トウ</t>
    </rPh>
    <rPh sb="5" eb="7">
      <t>リョヒ</t>
    </rPh>
    <phoneticPr fontId="1"/>
  </si>
  <si>
    <t>1）</t>
    <phoneticPr fontId="1"/>
  </si>
  <si>
    <t>渡航費</t>
    <rPh sb="0" eb="3">
      <t>トコウヒ</t>
    </rPh>
    <phoneticPr fontId="1"/>
  </si>
  <si>
    <t>2）</t>
    <phoneticPr fontId="1"/>
  </si>
  <si>
    <t>日当</t>
    <rPh sb="0" eb="2">
      <t>ニットウ</t>
    </rPh>
    <phoneticPr fontId="1"/>
  </si>
  <si>
    <t>3）</t>
    <phoneticPr fontId="1"/>
  </si>
  <si>
    <t>宿泊費</t>
    <rPh sb="0" eb="3">
      <t>シュクハクヒ</t>
    </rPh>
    <phoneticPr fontId="1"/>
  </si>
  <si>
    <t>4）</t>
    <phoneticPr fontId="1"/>
  </si>
  <si>
    <t>渡航雑費</t>
    <rPh sb="0" eb="2">
      <t>トコウ</t>
    </rPh>
    <rPh sb="2" eb="4">
      <t>ザッピ</t>
    </rPh>
    <phoneticPr fontId="1"/>
  </si>
  <si>
    <t>④</t>
    <phoneticPr fontId="1"/>
  </si>
  <si>
    <t>工場視察費</t>
    <rPh sb="0" eb="2">
      <t>コウジョウ</t>
    </rPh>
    <rPh sb="2" eb="4">
      <t>シサツ</t>
    </rPh>
    <rPh sb="4" eb="5">
      <t>ヒ</t>
    </rPh>
    <phoneticPr fontId="1"/>
  </si>
  <si>
    <t>⑤</t>
    <phoneticPr fontId="1"/>
  </si>
  <si>
    <t>研修施設借上費</t>
    <rPh sb="0" eb="2">
      <t>ケンシュウ</t>
    </rPh>
    <rPh sb="2" eb="4">
      <t>シセツ</t>
    </rPh>
    <rPh sb="4" eb="5">
      <t>シャク</t>
    </rPh>
    <rPh sb="5" eb="6">
      <t>ジョウ</t>
    </rPh>
    <rPh sb="6" eb="7">
      <t>ヒ</t>
    </rPh>
    <phoneticPr fontId="1"/>
  </si>
  <si>
    <t>⑥</t>
    <phoneticPr fontId="1"/>
  </si>
  <si>
    <t>研修教材費</t>
    <rPh sb="0" eb="2">
      <t>ケンシュウ</t>
    </rPh>
    <rPh sb="2" eb="5">
      <t>キョウザイヒ</t>
    </rPh>
    <phoneticPr fontId="1"/>
  </si>
  <si>
    <t>原稿料・校訂料</t>
    <rPh sb="0" eb="3">
      <t>ゲンコウリョウ</t>
    </rPh>
    <rPh sb="4" eb="6">
      <t>コウテイ</t>
    </rPh>
    <rPh sb="6" eb="7">
      <t>リョウ</t>
    </rPh>
    <phoneticPr fontId="1"/>
  </si>
  <si>
    <t>2）</t>
    <phoneticPr fontId="1"/>
  </si>
  <si>
    <t>翻訳料</t>
    <rPh sb="0" eb="2">
      <t>ホンヤク</t>
    </rPh>
    <rPh sb="2" eb="3">
      <t>リョウ</t>
    </rPh>
    <phoneticPr fontId="1"/>
  </si>
  <si>
    <t>3）</t>
    <phoneticPr fontId="1"/>
  </si>
  <si>
    <t>印刷作成料</t>
    <rPh sb="0" eb="2">
      <t>インサツ</t>
    </rPh>
    <rPh sb="2" eb="5">
      <t>サクセイリョウ</t>
    </rPh>
    <phoneticPr fontId="1"/>
  </si>
  <si>
    <t>テキスト購入料</t>
    <rPh sb="4" eb="6">
      <t>コウニュウ</t>
    </rPh>
    <rPh sb="6" eb="7">
      <t>リョウ</t>
    </rPh>
    <phoneticPr fontId="1"/>
  </si>
  <si>
    <t>⑦</t>
    <phoneticPr fontId="1"/>
  </si>
  <si>
    <t>研修生関係費</t>
    <rPh sb="0" eb="3">
      <t>ケンシュウセイ</t>
    </rPh>
    <rPh sb="3" eb="6">
      <t>カンケイヒ</t>
    </rPh>
    <phoneticPr fontId="1"/>
  </si>
  <si>
    <t>⑧</t>
    <phoneticPr fontId="1"/>
  </si>
  <si>
    <t>資料機器輸送費</t>
    <rPh sb="0" eb="2">
      <t>シリョウ</t>
    </rPh>
    <rPh sb="2" eb="4">
      <t>キキ</t>
    </rPh>
    <rPh sb="4" eb="7">
      <t>ユソウヒ</t>
    </rPh>
    <phoneticPr fontId="1"/>
  </si>
  <si>
    <t>⑨</t>
    <phoneticPr fontId="1"/>
  </si>
  <si>
    <t>現地運営関係費</t>
    <rPh sb="0" eb="2">
      <t>ゲンチ</t>
    </rPh>
    <rPh sb="2" eb="4">
      <t>ウンエイ</t>
    </rPh>
    <rPh sb="4" eb="7">
      <t>カンケイヒ</t>
    </rPh>
    <phoneticPr fontId="1"/>
  </si>
  <si>
    <t>研修協力謝金</t>
    <rPh sb="0" eb="2">
      <t>ケンシュウ</t>
    </rPh>
    <rPh sb="2" eb="4">
      <t>キョウリョク</t>
    </rPh>
    <rPh sb="4" eb="6">
      <t>シャキン</t>
    </rPh>
    <phoneticPr fontId="1"/>
  </si>
  <si>
    <t>現地運営関係諸費</t>
    <rPh sb="0" eb="2">
      <t>ゲンチ</t>
    </rPh>
    <rPh sb="2" eb="4">
      <t>ウンエイ</t>
    </rPh>
    <rPh sb="4" eb="6">
      <t>カンケイ</t>
    </rPh>
    <rPh sb="6" eb="8">
      <t>ショヒ</t>
    </rPh>
    <phoneticPr fontId="1"/>
  </si>
  <si>
    <t>⑩</t>
    <phoneticPr fontId="1"/>
  </si>
  <si>
    <t>⑪</t>
    <phoneticPr fontId="1"/>
  </si>
  <si>
    <t>雑費</t>
    <rPh sb="0" eb="2">
      <t>ザッピ</t>
    </rPh>
    <phoneticPr fontId="1"/>
  </si>
  <si>
    <t>合計</t>
    <rPh sb="0" eb="2">
      <t>ゴウケイ</t>
    </rPh>
    <phoneticPr fontId="1"/>
  </si>
  <si>
    <t>・</t>
    <phoneticPr fontId="1"/>
  </si>
  <si>
    <t>黄色いセルのみご入力ください。</t>
    <rPh sb="0" eb="2">
      <t>キイロ</t>
    </rPh>
    <rPh sb="8" eb="10">
      <t>ニュウリョク</t>
    </rPh>
    <phoneticPr fontId="1"/>
  </si>
  <si>
    <t>教材開発・
通信等環境整備費</t>
    <rPh sb="0" eb="2">
      <t>キョウザイ</t>
    </rPh>
    <rPh sb="2" eb="4">
      <t>カイハツ</t>
    </rPh>
    <rPh sb="6" eb="8">
      <t>ツウシン</t>
    </rPh>
    <rPh sb="8" eb="9">
      <t>トウ</t>
    </rPh>
    <rPh sb="9" eb="11">
      <t>カンキョウ</t>
    </rPh>
    <rPh sb="11" eb="13">
      <t>セイビ</t>
    </rPh>
    <rPh sb="13" eb="14">
      <t>ヒ</t>
    </rPh>
    <phoneticPr fontId="1"/>
  </si>
  <si>
    <t>円貨発生額</t>
    <rPh sb="0" eb="2">
      <t>エンカ</t>
    </rPh>
    <rPh sb="2" eb="4">
      <t>ハッセイ</t>
    </rPh>
    <rPh sb="4" eb="5">
      <t>ガク</t>
    </rPh>
    <phoneticPr fontId="1"/>
  </si>
  <si>
    <t>外貨発生額</t>
    <rPh sb="0" eb="2">
      <t>ガイカ</t>
    </rPh>
    <rPh sb="2" eb="4">
      <t>ハッセイ</t>
    </rPh>
    <rPh sb="4" eb="5">
      <t>ガク</t>
    </rPh>
    <phoneticPr fontId="1"/>
  </si>
  <si>
    <t>合計額（円）</t>
    <rPh sb="0" eb="2">
      <t>ゴウケイ</t>
    </rPh>
    <rPh sb="2" eb="3">
      <t>ガク</t>
    </rPh>
    <rPh sb="4" eb="5">
      <t>エン</t>
    </rPh>
    <phoneticPr fontId="1"/>
  </si>
  <si>
    <t>協会使用欄</t>
    <rPh sb="0" eb="2">
      <t>キョウカイ</t>
    </rPh>
    <rPh sb="2" eb="4">
      <t>シヨウ</t>
    </rPh>
    <rPh sb="4" eb="5">
      <t>ラン</t>
    </rPh>
    <phoneticPr fontId="1"/>
  </si>
  <si>
    <t>①～⑧</t>
    <phoneticPr fontId="1"/>
  </si>
  <si>
    <t>⑨～⑪</t>
    <phoneticPr fontId="1"/>
  </si>
  <si>
    <t>小計（A）＋小計（B）</t>
    <rPh sb="0" eb="2">
      <t>ショウケイ</t>
    </rPh>
    <rPh sb="6" eb="8">
      <t>ショウケイ</t>
    </rPh>
    <phoneticPr fontId="1"/>
  </si>
  <si>
    <t>-</t>
    <phoneticPr fontId="1"/>
  </si>
  <si>
    <t>-</t>
    <phoneticPr fontId="1"/>
  </si>
  <si>
    <t>-</t>
    <phoneticPr fontId="1"/>
  </si>
  <si>
    <t>-</t>
    <phoneticPr fontId="1"/>
  </si>
  <si>
    <t>-</t>
    <phoneticPr fontId="1"/>
  </si>
  <si>
    <t>レート①</t>
    <phoneticPr fontId="1"/>
  </si>
  <si>
    <t>円換算額①</t>
    <rPh sb="0" eb="1">
      <t>エン</t>
    </rPh>
    <rPh sb="1" eb="3">
      <t>カンサン</t>
    </rPh>
    <rPh sb="3" eb="4">
      <t>ガク</t>
    </rPh>
    <phoneticPr fontId="1"/>
  </si>
  <si>
    <t>レート②</t>
    <phoneticPr fontId="1"/>
  </si>
  <si>
    <t>円換算額②</t>
    <rPh sb="0" eb="1">
      <t>エン</t>
    </rPh>
    <rPh sb="1" eb="3">
      <t>カンサン</t>
    </rPh>
    <rPh sb="3" eb="4">
      <t>ガク</t>
    </rPh>
    <phoneticPr fontId="1"/>
  </si>
  <si>
    <t>（別添Ⅲ）</t>
    <rPh sb="1" eb="3">
      <t>ベッテン</t>
    </rPh>
    <phoneticPr fontId="1"/>
  </si>
  <si>
    <t>研修生名簿</t>
    <rPh sb="0" eb="3">
      <t>ケンシュウセイ</t>
    </rPh>
    <rPh sb="3" eb="5">
      <t>メイボ</t>
    </rPh>
    <phoneticPr fontId="1"/>
  </si>
  <si>
    <t>【研修日数：</t>
    <rPh sb="1" eb="3">
      <t>ケンシュウ</t>
    </rPh>
    <rPh sb="3" eb="5">
      <t>ニッスウ</t>
    </rPh>
    <phoneticPr fontId="1"/>
  </si>
  <si>
    <t>Mr.</t>
  </si>
  <si>
    <t>Ms.</t>
    <phoneticPr fontId="1"/>
  </si>
  <si>
    <t>abc def</t>
    <phoneticPr fontId="1"/>
  </si>
  <si>
    <t>（男性：</t>
    <rPh sb="1" eb="3">
      <t>ダンセイ</t>
    </rPh>
    <phoneticPr fontId="1"/>
  </si>
  <si>
    <t>女性：</t>
    <rPh sb="0" eb="2">
      <t>ジョセイ</t>
    </rPh>
    <phoneticPr fontId="1"/>
  </si>
  <si>
    <t>氏名</t>
    <rPh sb="0" eb="2">
      <t>シメイ</t>
    </rPh>
    <phoneticPr fontId="1"/>
  </si>
  <si>
    <t>注1：</t>
    <rPh sb="0" eb="1">
      <t>チュウ</t>
    </rPh>
    <phoneticPr fontId="1"/>
  </si>
  <si>
    <t>経営幹部、上級管理職</t>
    <rPh sb="0" eb="2">
      <t>ケイエイ</t>
    </rPh>
    <rPh sb="2" eb="4">
      <t>カンブ</t>
    </rPh>
    <rPh sb="5" eb="7">
      <t>ジョウキュウ</t>
    </rPh>
    <rPh sb="7" eb="9">
      <t>カンリ</t>
    </rPh>
    <rPh sb="9" eb="10">
      <t>ショク</t>
    </rPh>
    <phoneticPr fontId="1"/>
  </si>
  <si>
    <t>中級管理職</t>
    <rPh sb="0" eb="2">
      <t>チュウキュウ</t>
    </rPh>
    <rPh sb="2" eb="4">
      <t>カンリ</t>
    </rPh>
    <rPh sb="4" eb="5">
      <t>ショク</t>
    </rPh>
    <phoneticPr fontId="1"/>
  </si>
  <si>
    <t>現場監督者</t>
    <rPh sb="0" eb="2">
      <t>ゲンバ</t>
    </rPh>
    <rPh sb="2" eb="5">
      <t>カントクシャ</t>
    </rPh>
    <phoneticPr fontId="1"/>
  </si>
  <si>
    <t>技術職</t>
    <rPh sb="0" eb="2">
      <t>ギジュツ</t>
    </rPh>
    <rPh sb="2" eb="3">
      <t>ショク</t>
    </rPh>
    <phoneticPr fontId="1"/>
  </si>
  <si>
    <t>一般事務職他</t>
    <rPh sb="0" eb="2">
      <t>イッパン</t>
    </rPh>
    <rPh sb="2" eb="4">
      <t>ジム</t>
    </rPh>
    <rPh sb="4" eb="5">
      <t>ショク</t>
    </rPh>
    <rPh sb="5" eb="6">
      <t>ホカ</t>
    </rPh>
    <phoneticPr fontId="1"/>
  </si>
  <si>
    <t>会長、社長、役員、工場長、部長</t>
    <rPh sb="0" eb="2">
      <t>カイチョウ</t>
    </rPh>
    <rPh sb="3" eb="5">
      <t>シャチョウ</t>
    </rPh>
    <rPh sb="6" eb="8">
      <t>ヤクイン</t>
    </rPh>
    <rPh sb="9" eb="11">
      <t>コウジョウ</t>
    </rPh>
    <rPh sb="11" eb="12">
      <t>チョウ</t>
    </rPh>
    <rPh sb="13" eb="15">
      <t>ブチョウ</t>
    </rPh>
    <phoneticPr fontId="1"/>
  </si>
  <si>
    <t>課長、係長</t>
    <rPh sb="0" eb="2">
      <t>カチョウ</t>
    </rPh>
    <rPh sb="3" eb="5">
      <t>カカリチョウ</t>
    </rPh>
    <phoneticPr fontId="1"/>
  </si>
  <si>
    <t>職長、監督、ライン主任、班長</t>
    <rPh sb="0" eb="2">
      <t>ショクチョウ</t>
    </rPh>
    <rPh sb="3" eb="5">
      <t>カントク</t>
    </rPh>
    <rPh sb="9" eb="11">
      <t>シュニン</t>
    </rPh>
    <rPh sb="12" eb="14">
      <t>ハンチョウ</t>
    </rPh>
    <phoneticPr fontId="1"/>
  </si>
  <si>
    <t>インストラクター、メカニック、技術職（エンジニア）</t>
    <rPh sb="15" eb="17">
      <t>ギジュツ</t>
    </rPh>
    <rPh sb="17" eb="18">
      <t>ショク</t>
    </rPh>
    <phoneticPr fontId="1"/>
  </si>
  <si>
    <t>一般職、専門職、教職、コンサルタント、他</t>
    <rPh sb="0" eb="2">
      <t>イッパン</t>
    </rPh>
    <rPh sb="2" eb="3">
      <t>ショク</t>
    </rPh>
    <rPh sb="4" eb="6">
      <t>センモン</t>
    </rPh>
    <rPh sb="6" eb="7">
      <t>ショク</t>
    </rPh>
    <rPh sb="8" eb="10">
      <t>キョウショク</t>
    </rPh>
    <rPh sb="19" eb="20">
      <t>ホカ</t>
    </rPh>
    <phoneticPr fontId="1"/>
  </si>
  <si>
    <t>職位</t>
    <rPh sb="0" eb="2">
      <t>ショクイ</t>
    </rPh>
    <phoneticPr fontId="1"/>
  </si>
  <si>
    <t>（注1）</t>
    <rPh sb="1" eb="2">
      <t>チュウ</t>
    </rPh>
    <phoneticPr fontId="1"/>
  </si>
  <si>
    <t>年齢</t>
    <rPh sb="0" eb="2">
      <t>ネンレイ</t>
    </rPh>
    <phoneticPr fontId="1"/>
  </si>
  <si>
    <t>国籍</t>
    <rPh sb="0" eb="2">
      <t>コクセキ</t>
    </rPh>
    <phoneticPr fontId="1"/>
  </si>
  <si>
    <t>出席日数</t>
    <rPh sb="0" eb="2">
      <t>シュッセキ</t>
    </rPh>
    <rPh sb="2" eb="4">
      <t>ニッスウ</t>
    </rPh>
    <phoneticPr fontId="1"/>
  </si>
  <si>
    <t>（注2）</t>
    <rPh sb="1" eb="2">
      <t>チュウ</t>
    </rPh>
    <phoneticPr fontId="1"/>
  </si>
  <si>
    <t>注2：</t>
    <rPh sb="0" eb="1">
      <t>チュウ</t>
    </rPh>
    <phoneticPr fontId="1"/>
  </si>
  <si>
    <t>対象となる研修生は、研修を修了したものに限ります。</t>
    <rPh sb="0" eb="2">
      <t>タイショウ</t>
    </rPh>
    <rPh sb="5" eb="8">
      <t>ケンシュウセイ</t>
    </rPh>
    <rPh sb="10" eb="12">
      <t>ケンシュウ</t>
    </rPh>
    <rPh sb="13" eb="15">
      <t>シュウリョウ</t>
    </rPh>
    <rPh sb="20" eb="21">
      <t>カギ</t>
    </rPh>
    <phoneticPr fontId="1"/>
  </si>
  <si>
    <t>なお、実研修日数の2／3以上の出席をもって終了とみなします。</t>
    <rPh sb="3" eb="4">
      <t>ジツ</t>
    </rPh>
    <rPh sb="4" eb="6">
      <t>ケンシュウ</t>
    </rPh>
    <rPh sb="6" eb="8">
      <t>ニッスウ</t>
    </rPh>
    <rPh sb="12" eb="14">
      <t>イジョウ</t>
    </rPh>
    <rPh sb="15" eb="17">
      <t>シュッセキ</t>
    </rPh>
    <rPh sb="21" eb="23">
      <t>シュウリョウ</t>
    </rPh>
    <phoneticPr fontId="1"/>
  </si>
  <si>
    <t>海外研修実績日程表</t>
    <rPh sb="0" eb="2">
      <t>カイガイ</t>
    </rPh>
    <rPh sb="2" eb="4">
      <t>ケンシュウ</t>
    </rPh>
    <rPh sb="4" eb="6">
      <t>ジッセキ</t>
    </rPh>
    <rPh sb="6" eb="8">
      <t>ニッテイ</t>
    </rPh>
    <rPh sb="8" eb="9">
      <t>ヒョウ</t>
    </rPh>
    <phoneticPr fontId="1"/>
  </si>
  <si>
    <t>1.講師謝金</t>
    <rPh sb="2" eb="4">
      <t>コウシ</t>
    </rPh>
    <rPh sb="4" eb="6">
      <t>シャキン</t>
    </rPh>
    <phoneticPr fontId="1"/>
  </si>
  <si>
    <t>講師氏名</t>
    <rPh sb="0" eb="2">
      <t>コウシ</t>
    </rPh>
    <rPh sb="2" eb="4">
      <t>シメイ</t>
    </rPh>
    <phoneticPr fontId="1"/>
  </si>
  <si>
    <t>講義言語</t>
    <rPh sb="0" eb="2">
      <t>コウギ</t>
    </rPh>
    <rPh sb="2" eb="4">
      <t>ゲンゴ</t>
    </rPh>
    <phoneticPr fontId="1"/>
  </si>
  <si>
    <t>等級</t>
    <rPh sb="0" eb="2">
      <t>トウキュウ</t>
    </rPh>
    <phoneticPr fontId="1"/>
  </si>
  <si>
    <t>単価（円）</t>
    <rPh sb="0" eb="2">
      <t>タンカ</t>
    </rPh>
    <rPh sb="3" eb="4">
      <t>エン</t>
    </rPh>
    <phoneticPr fontId="1"/>
  </si>
  <si>
    <t>講師謝金金額（円）</t>
    <rPh sb="0" eb="2">
      <t>コウシ</t>
    </rPh>
    <rPh sb="2" eb="4">
      <t>シャキン</t>
    </rPh>
    <rPh sb="4" eb="6">
      <t>キンガク</t>
    </rPh>
    <rPh sb="7" eb="8">
      <t>エン</t>
    </rPh>
    <phoneticPr fontId="1"/>
  </si>
  <si>
    <t>2.原稿料</t>
    <rPh sb="2" eb="5">
      <t>ゲンコウリョウ</t>
    </rPh>
    <phoneticPr fontId="1"/>
  </si>
  <si>
    <t>資料タイトル</t>
    <rPh sb="0" eb="2">
      <t>シリョウ</t>
    </rPh>
    <phoneticPr fontId="1"/>
  </si>
  <si>
    <t>執筆者氏名</t>
    <rPh sb="0" eb="3">
      <t>シッピツシャ</t>
    </rPh>
    <rPh sb="3" eb="5">
      <t>シメイ</t>
    </rPh>
    <phoneticPr fontId="1"/>
  </si>
  <si>
    <t>枚数</t>
    <rPh sb="0" eb="2">
      <t>マイスウ</t>
    </rPh>
    <phoneticPr fontId="1"/>
  </si>
  <si>
    <t>原稿料（円）</t>
    <rPh sb="0" eb="3">
      <t>ゲンコウリョウ</t>
    </rPh>
    <rPh sb="4" eb="5">
      <t>エン</t>
    </rPh>
    <phoneticPr fontId="1"/>
  </si>
  <si>
    <t>校訂料（円）</t>
    <rPh sb="0" eb="2">
      <t>コウテイ</t>
    </rPh>
    <rPh sb="2" eb="3">
      <t>リョウ</t>
    </rPh>
    <rPh sb="4" eb="5">
      <t>エン</t>
    </rPh>
    <phoneticPr fontId="1"/>
  </si>
  <si>
    <t>3.校訂料</t>
    <rPh sb="2" eb="4">
      <t>コウテイ</t>
    </rPh>
    <rPh sb="4" eb="5">
      <t>リョウ</t>
    </rPh>
    <phoneticPr fontId="1"/>
  </si>
  <si>
    <t>（hrs）</t>
    <phoneticPr fontId="1"/>
  </si>
  <si>
    <t>海外研修直後評価調査票（協力機関用）</t>
    <rPh sb="0" eb="2">
      <t>カイガイ</t>
    </rPh>
    <rPh sb="2" eb="4">
      <t>ケンシュウ</t>
    </rPh>
    <rPh sb="4" eb="6">
      <t>チョクゴ</t>
    </rPh>
    <rPh sb="6" eb="8">
      <t>ヒョウカ</t>
    </rPh>
    <rPh sb="8" eb="11">
      <t>チョウサヒョウ</t>
    </rPh>
    <rPh sb="12" eb="14">
      <t>キョウリョク</t>
    </rPh>
    <rPh sb="14" eb="17">
      <t>キカンヨウ</t>
    </rPh>
    <phoneticPr fontId="1"/>
  </si>
  <si>
    <t>協力機関名</t>
    <rPh sb="0" eb="2">
      <t>キョウリョク</t>
    </rPh>
    <rPh sb="2" eb="4">
      <t>キカン</t>
    </rPh>
    <rPh sb="4" eb="5">
      <t>メイ</t>
    </rPh>
    <phoneticPr fontId="1"/>
  </si>
  <si>
    <t>協力機関従業員数</t>
    <rPh sb="0" eb="2">
      <t>キョウリョク</t>
    </rPh>
    <rPh sb="2" eb="4">
      <t>キカン</t>
    </rPh>
    <rPh sb="4" eb="7">
      <t>ジュウギョウイン</t>
    </rPh>
    <rPh sb="7" eb="8">
      <t>スウ</t>
    </rPh>
    <phoneticPr fontId="1"/>
  </si>
  <si>
    <t>A.</t>
    <phoneticPr fontId="1"/>
  </si>
  <si>
    <t>総合評価</t>
    <rPh sb="0" eb="2">
      <t>ソウゴウ</t>
    </rPh>
    <rPh sb="2" eb="4">
      <t>ヒョウカ</t>
    </rPh>
    <phoneticPr fontId="1"/>
  </si>
  <si>
    <t>実施した研修コースの研修成果</t>
    <rPh sb="0" eb="2">
      <t>ジッシ</t>
    </rPh>
    <rPh sb="4" eb="6">
      <t>ケンシュウ</t>
    </rPh>
    <rPh sb="10" eb="12">
      <t>ケンシュウ</t>
    </rPh>
    <rPh sb="12" eb="14">
      <t>セイカ</t>
    </rPh>
    <phoneticPr fontId="1"/>
  </si>
  <si>
    <t>B.</t>
    <phoneticPr fontId="1"/>
  </si>
  <si>
    <t>研修目的の達成度の評価</t>
    <rPh sb="0" eb="2">
      <t>ケンシュウ</t>
    </rPh>
    <rPh sb="2" eb="4">
      <t>モクテキ</t>
    </rPh>
    <rPh sb="5" eb="7">
      <t>タッセイ</t>
    </rPh>
    <rPh sb="7" eb="8">
      <t>ド</t>
    </rPh>
    <rPh sb="9" eb="11">
      <t>ヒョウカ</t>
    </rPh>
    <phoneticPr fontId="1"/>
  </si>
  <si>
    <t>計画された研修カリキュラムの実現度</t>
    <rPh sb="0" eb="2">
      <t>ケイカク</t>
    </rPh>
    <rPh sb="5" eb="7">
      <t>ケンシュウ</t>
    </rPh>
    <rPh sb="14" eb="17">
      <t>ジツゲンド</t>
    </rPh>
    <phoneticPr fontId="1"/>
  </si>
  <si>
    <t>3.</t>
    <phoneticPr fontId="1"/>
  </si>
  <si>
    <t>達成目標（1）</t>
    <rPh sb="0" eb="2">
      <t>タッセイ</t>
    </rPh>
    <rPh sb="2" eb="4">
      <t>モクヒョウ</t>
    </rPh>
    <phoneticPr fontId="1"/>
  </si>
  <si>
    <t>達成目標（2）</t>
    <rPh sb="0" eb="2">
      <t>タッセイ</t>
    </rPh>
    <rPh sb="2" eb="4">
      <t>モクヒョウ</t>
    </rPh>
    <phoneticPr fontId="1"/>
  </si>
  <si>
    <t>達成目標（3）</t>
    <rPh sb="0" eb="2">
      <t>タッセイ</t>
    </rPh>
    <rPh sb="2" eb="4">
      <t>モクヒョウ</t>
    </rPh>
    <phoneticPr fontId="1"/>
  </si>
  <si>
    <t>期待する到達レベルまで達した研修生の全体に占める割合</t>
    <rPh sb="0" eb="2">
      <t>キタイ</t>
    </rPh>
    <rPh sb="4" eb="6">
      <t>トウタツ</t>
    </rPh>
    <rPh sb="11" eb="12">
      <t>タッ</t>
    </rPh>
    <rPh sb="14" eb="17">
      <t>ケンシュウセイ</t>
    </rPh>
    <rPh sb="18" eb="20">
      <t>ゼンタイ</t>
    </rPh>
    <rPh sb="21" eb="22">
      <t>シ</t>
    </rPh>
    <rPh sb="24" eb="26">
      <t>ワリアイ</t>
    </rPh>
    <phoneticPr fontId="1"/>
  </si>
  <si>
    <t>（7： 90％以上、6： 80％以上、5： 70％以上、4： 60％以上、3： 50%以上、2： 40％以上、1： 40％未満）</t>
    <rPh sb="7" eb="9">
      <t>イジョウ</t>
    </rPh>
    <rPh sb="16" eb="18">
      <t>イジョウ</t>
    </rPh>
    <rPh sb="25" eb="27">
      <t>イジョウ</t>
    </rPh>
    <rPh sb="34" eb="36">
      <t>イジョウ</t>
    </rPh>
    <rPh sb="43" eb="45">
      <t>イジョウ</t>
    </rPh>
    <rPh sb="52" eb="54">
      <t>イジョウ</t>
    </rPh>
    <rPh sb="61" eb="63">
      <t>ミマン</t>
    </rPh>
    <phoneticPr fontId="1"/>
  </si>
  <si>
    <t>C.</t>
    <phoneticPr fontId="1"/>
  </si>
  <si>
    <t>研修内容の評価</t>
    <rPh sb="0" eb="2">
      <t>ケンシュウ</t>
    </rPh>
    <rPh sb="2" eb="4">
      <t>ナイヨウ</t>
    </rPh>
    <rPh sb="5" eb="7">
      <t>ヒョウカ</t>
    </rPh>
    <phoneticPr fontId="1"/>
  </si>
  <si>
    <t>（1）</t>
    <phoneticPr fontId="1"/>
  </si>
  <si>
    <t>研修コースの設計・手配</t>
    <rPh sb="0" eb="2">
      <t>ケンシュウ</t>
    </rPh>
    <rPh sb="6" eb="8">
      <t>セッケイ</t>
    </rPh>
    <rPh sb="9" eb="11">
      <t>テハイ</t>
    </rPh>
    <phoneticPr fontId="1"/>
  </si>
  <si>
    <t>研修目的に対するカリキュラムの妥当性</t>
    <rPh sb="0" eb="2">
      <t>ケンシュウ</t>
    </rPh>
    <rPh sb="2" eb="4">
      <t>モクテキ</t>
    </rPh>
    <rPh sb="5" eb="6">
      <t>タイ</t>
    </rPh>
    <rPh sb="15" eb="18">
      <t>ダトウセイ</t>
    </rPh>
    <phoneticPr fontId="1"/>
  </si>
  <si>
    <t>講義と演習・実技の時間配分の適切性</t>
    <rPh sb="0" eb="2">
      <t>コウギ</t>
    </rPh>
    <rPh sb="3" eb="5">
      <t>エンシュウ</t>
    </rPh>
    <rPh sb="6" eb="8">
      <t>ジツギ</t>
    </rPh>
    <rPh sb="9" eb="11">
      <t>ジカン</t>
    </rPh>
    <rPh sb="11" eb="13">
      <t>ハイブン</t>
    </rPh>
    <rPh sb="14" eb="17">
      <t>テキセツセイ</t>
    </rPh>
    <phoneticPr fontId="1"/>
  </si>
  <si>
    <t>6-1.</t>
    <phoneticPr fontId="1"/>
  </si>
  <si>
    <t>（1： 講義が多すぎる、2： 演習・実技が多すぎる）</t>
    <rPh sb="4" eb="6">
      <t>コウギ</t>
    </rPh>
    <rPh sb="7" eb="8">
      <t>オオ</t>
    </rPh>
    <rPh sb="15" eb="17">
      <t>エンシュウ</t>
    </rPh>
    <rPh sb="18" eb="20">
      <t>ジツギ</t>
    </rPh>
    <rPh sb="21" eb="22">
      <t>オオ</t>
    </rPh>
    <phoneticPr fontId="1"/>
  </si>
  <si>
    <t>7.</t>
    <phoneticPr fontId="1"/>
  </si>
  <si>
    <t>講師の資質</t>
    <rPh sb="0" eb="2">
      <t>コウシ</t>
    </rPh>
    <rPh sb="3" eb="5">
      <t>シシツ</t>
    </rPh>
    <phoneticPr fontId="1"/>
  </si>
  <si>
    <t>8.</t>
    <phoneticPr fontId="1"/>
  </si>
  <si>
    <t>通訳の資質（通訳を依頼しなかった場合は0を選択してください。</t>
    <rPh sb="0" eb="2">
      <t>ツウヤク</t>
    </rPh>
    <rPh sb="3" eb="5">
      <t>シシツ</t>
    </rPh>
    <rPh sb="6" eb="8">
      <t>ツウヤク</t>
    </rPh>
    <rPh sb="9" eb="11">
      <t>イライ</t>
    </rPh>
    <rPh sb="16" eb="18">
      <t>バアイ</t>
    </rPh>
    <rPh sb="21" eb="23">
      <t>センタク</t>
    </rPh>
    <phoneticPr fontId="1"/>
  </si>
  <si>
    <t>9.</t>
    <phoneticPr fontId="1"/>
  </si>
  <si>
    <t>教材・機材の質・量の妥当性</t>
    <rPh sb="0" eb="2">
      <t>キョウザイ</t>
    </rPh>
    <rPh sb="3" eb="5">
      <t>キザイ</t>
    </rPh>
    <rPh sb="6" eb="7">
      <t>シツ</t>
    </rPh>
    <rPh sb="8" eb="9">
      <t>リョウ</t>
    </rPh>
    <rPh sb="10" eb="13">
      <t>ダトウセイ</t>
    </rPh>
    <phoneticPr fontId="1"/>
  </si>
  <si>
    <t>（2）</t>
    <phoneticPr fontId="1"/>
  </si>
  <si>
    <t>研修生</t>
    <rPh sb="0" eb="3">
      <t>ケンシュウセイ</t>
    </rPh>
    <phoneticPr fontId="1"/>
  </si>
  <si>
    <t>10.</t>
    <phoneticPr fontId="1"/>
  </si>
  <si>
    <t>研修生の資質</t>
    <rPh sb="0" eb="3">
      <t>ケンシュウセイ</t>
    </rPh>
    <rPh sb="4" eb="6">
      <t>シシツ</t>
    </rPh>
    <phoneticPr fontId="1"/>
  </si>
  <si>
    <t>研修生の研修への参画度</t>
    <rPh sb="0" eb="3">
      <t>ケンシュウセイ</t>
    </rPh>
    <rPh sb="4" eb="6">
      <t>ケンシュウ</t>
    </rPh>
    <rPh sb="8" eb="10">
      <t>サンカク</t>
    </rPh>
    <rPh sb="10" eb="11">
      <t>ド</t>
    </rPh>
    <phoneticPr fontId="1"/>
  </si>
  <si>
    <t>12.</t>
    <phoneticPr fontId="1"/>
  </si>
  <si>
    <t>研修生の時間の遵守度合い</t>
    <rPh sb="0" eb="3">
      <t>ケンシュウセイ</t>
    </rPh>
    <rPh sb="4" eb="6">
      <t>ジカン</t>
    </rPh>
    <rPh sb="7" eb="9">
      <t>ジュンシュ</t>
    </rPh>
    <rPh sb="9" eb="11">
      <t>ドア</t>
    </rPh>
    <phoneticPr fontId="1"/>
  </si>
  <si>
    <t>研修参加人数に対する満足度</t>
    <rPh sb="0" eb="2">
      <t>ケンシュウ</t>
    </rPh>
    <rPh sb="2" eb="4">
      <t>サンカ</t>
    </rPh>
    <rPh sb="4" eb="6">
      <t>ニンズウ</t>
    </rPh>
    <rPh sb="7" eb="8">
      <t>タイ</t>
    </rPh>
    <rPh sb="10" eb="13">
      <t>マンゾクド</t>
    </rPh>
    <phoneticPr fontId="1"/>
  </si>
  <si>
    <t>13-1.</t>
    <phoneticPr fontId="1"/>
  </si>
  <si>
    <t>13-2.</t>
    <phoneticPr fontId="1"/>
  </si>
  <si>
    <t>（1： 人数が多い、2： 人数が少ない）</t>
    <rPh sb="4" eb="6">
      <t>ニンズウ</t>
    </rPh>
    <rPh sb="7" eb="8">
      <t>オオ</t>
    </rPh>
    <rPh sb="13" eb="15">
      <t>ニンズウ</t>
    </rPh>
    <rPh sb="16" eb="17">
      <t>スク</t>
    </rPh>
    <phoneticPr fontId="1"/>
  </si>
  <si>
    <t>D.</t>
    <phoneticPr fontId="1"/>
  </si>
  <si>
    <t>研修環境の評価</t>
    <rPh sb="0" eb="2">
      <t>ケンシュウ</t>
    </rPh>
    <rPh sb="2" eb="4">
      <t>カンキョウ</t>
    </rPh>
    <rPh sb="5" eb="7">
      <t>ヒョウカ</t>
    </rPh>
    <phoneticPr fontId="1"/>
  </si>
  <si>
    <t>14.</t>
    <phoneticPr fontId="1"/>
  </si>
  <si>
    <t>15.</t>
    <phoneticPr fontId="1"/>
  </si>
  <si>
    <t>16.</t>
    <phoneticPr fontId="1"/>
  </si>
  <si>
    <t>教室・演習・実技室等の研修施設に対する満足度</t>
    <rPh sb="0" eb="2">
      <t>キョウシツ</t>
    </rPh>
    <rPh sb="3" eb="5">
      <t>エンシュウ</t>
    </rPh>
    <rPh sb="6" eb="8">
      <t>ジツギ</t>
    </rPh>
    <rPh sb="8" eb="9">
      <t>シツ</t>
    </rPh>
    <rPh sb="9" eb="10">
      <t>トウ</t>
    </rPh>
    <rPh sb="11" eb="13">
      <t>ケンシュウ</t>
    </rPh>
    <rPh sb="13" eb="15">
      <t>シセツ</t>
    </rPh>
    <rPh sb="16" eb="17">
      <t>タイ</t>
    </rPh>
    <rPh sb="19" eb="22">
      <t>マンゾクド</t>
    </rPh>
    <phoneticPr fontId="1"/>
  </si>
  <si>
    <t>宿泊・食堂施設に対する満足度</t>
    <rPh sb="0" eb="2">
      <t>シュクハク</t>
    </rPh>
    <rPh sb="3" eb="5">
      <t>ショクドウ</t>
    </rPh>
    <rPh sb="5" eb="7">
      <t>シセツ</t>
    </rPh>
    <rPh sb="8" eb="9">
      <t>タイ</t>
    </rPh>
    <rPh sb="11" eb="14">
      <t>マンゾクド</t>
    </rPh>
    <phoneticPr fontId="1"/>
  </si>
  <si>
    <t>研修施設までの交通アクセスに対する満足度</t>
    <rPh sb="0" eb="2">
      <t>ケンシュウ</t>
    </rPh>
    <rPh sb="2" eb="4">
      <t>シセツ</t>
    </rPh>
    <rPh sb="7" eb="9">
      <t>コウツウ</t>
    </rPh>
    <rPh sb="14" eb="15">
      <t>タイ</t>
    </rPh>
    <rPh sb="17" eb="20">
      <t>マンゾクド</t>
    </rPh>
    <phoneticPr fontId="1"/>
  </si>
  <si>
    <t>E.</t>
    <phoneticPr fontId="1"/>
  </si>
  <si>
    <t>効率性の評価</t>
    <rPh sb="0" eb="3">
      <t>コウリツセイ</t>
    </rPh>
    <rPh sb="4" eb="6">
      <t>ヒョウカ</t>
    </rPh>
    <phoneticPr fontId="1"/>
  </si>
  <si>
    <t>（1）</t>
    <phoneticPr fontId="1"/>
  </si>
  <si>
    <t>研修コース</t>
    <rPh sb="0" eb="2">
      <t>ケンシュウ</t>
    </rPh>
    <phoneticPr fontId="1"/>
  </si>
  <si>
    <t>17-1.</t>
    <phoneticPr fontId="1"/>
  </si>
  <si>
    <t>17-2.</t>
    <phoneticPr fontId="1"/>
  </si>
  <si>
    <t>18.</t>
    <phoneticPr fontId="1"/>
  </si>
  <si>
    <t>19.</t>
    <phoneticPr fontId="1"/>
  </si>
  <si>
    <t>研修期間の妥当性</t>
    <rPh sb="0" eb="2">
      <t>ケンシュウ</t>
    </rPh>
    <rPh sb="2" eb="4">
      <t>キカン</t>
    </rPh>
    <rPh sb="5" eb="8">
      <t>ダトウセイ</t>
    </rPh>
    <phoneticPr fontId="1"/>
  </si>
  <si>
    <t>研修実施のために要した費用の妥当性</t>
    <rPh sb="0" eb="2">
      <t>ケンシュウ</t>
    </rPh>
    <rPh sb="2" eb="4">
      <t>ジッシ</t>
    </rPh>
    <rPh sb="8" eb="9">
      <t>ヨウ</t>
    </rPh>
    <rPh sb="11" eb="13">
      <t>ヒヨウ</t>
    </rPh>
    <rPh sb="14" eb="17">
      <t>ダトウセイ</t>
    </rPh>
    <phoneticPr fontId="1"/>
  </si>
  <si>
    <t>（1： 期間が長い、2： 期間が短い）</t>
    <rPh sb="4" eb="6">
      <t>キカン</t>
    </rPh>
    <rPh sb="7" eb="8">
      <t>ナガ</t>
    </rPh>
    <rPh sb="13" eb="15">
      <t>キカン</t>
    </rPh>
    <rPh sb="16" eb="17">
      <t>ミジカ</t>
    </rPh>
    <phoneticPr fontId="1"/>
  </si>
  <si>
    <t>研修実施のために要した費用と比べた場合の研修成果に対する満足度（研修費用に見合うだけの成果をあげたかどうか）</t>
    <rPh sb="0" eb="2">
      <t>ケンシュウ</t>
    </rPh>
    <rPh sb="2" eb="4">
      <t>ジッシ</t>
    </rPh>
    <rPh sb="8" eb="9">
      <t>ヨウ</t>
    </rPh>
    <rPh sb="11" eb="13">
      <t>ヒヨウ</t>
    </rPh>
    <rPh sb="14" eb="15">
      <t>クラ</t>
    </rPh>
    <rPh sb="17" eb="19">
      <t>バアイ</t>
    </rPh>
    <rPh sb="20" eb="22">
      <t>ケンシュウ</t>
    </rPh>
    <rPh sb="22" eb="24">
      <t>セイカ</t>
    </rPh>
    <rPh sb="25" eb="26">
      <t>タイ</t>
    </rPh>
    <rPh sb="28" eb="31">
      <t>マンゾクド</t>
    </rPh>
    <rPh sb="32" eb="34">
      <t>ケンシュウ</t>
    </rPh>
    <rPh sb="34" eb="36">
      <t>ヒヨウ</t>
    </rPh>
    <rPh sb="37" eb="39">
      <t>ミア</t>
    </rPh>
    <rPh sb="43" eb="45">
      <t>セイカ</t>
    </rPh>
    <phoneticPr fontId="1"/>
  </si>
  <si>
    <t>（2）</t>
    <phoneticPr fontId="1"/>
  </si>
  <si>
    <t>AOTSの海外研修制度</t>
    <rPh sb="5" eb="7">
      <t>カイガイ</t>
    </rPh>
    <rPh sb="7" eb="9">
      <t>ケンシュウ</t>
    </rPh>
    <rPh sb="9" eb="11">
      <t>セイド</t>
    </rPh>
    <phoneticPr fontId="1"/>
  </si>
  <si>
    <t>20.</t>
    <phoneticPr fontId="1"/>
  </si>
  <si>
    <t>研修申込手続き面（書類・リードタイム）における満足度</t>
    <rPh sb="0" eb="2">
      <t>ケンシュウ</t>
    </rPh>
    <rPh sb="2" eb="4">
      <t>モウシコミ</t>
    </rPh>
    <rPh sb="4" eb="6">
      <t>テツヅ</t>
    </rPh>
    <rPh sb="7" eb="8">
      <t>メン</t>
    </rPh>
    <rPh sb="9" eb="11">
      <t>ショルイ</t>
    </rPh>
    <rPh sb="23" eb="26">
      <t>マンゾクド</t>
    </rPh>
    <phoneticPr fontId="1"/>
  </si>
  <si>
    <t>21.</t>
    <phoneticPr fontId="1"/>
  </si>
  <si>
    <t>AOTSの事務局職員の対応に対する満足度</t>
    <rPh sb="5" eb="8">
      <t>ジムキョク</t>
    </rPh>
    <rPh sb="8" eb="10">
      <t>ショクイン</t>
    </rPh>
    <rPh sb="11" eb="13">
      <t>タイオウ</t>
    </rPh>
    <rPh sb="14" eb="15">
      <t>タイ</t>
    </rPh>
    <rPh sb="17" eb="20">
      <t>マンゾクド</t>
    </rPh>
    <phoneticPr fontId="1"/>
  </si>
  <si>
    <t>22.</t>
    <phoneticPr fontId="1"/>
  </si>
  <si>
    <t>AOTSの海外研修制度を利用する価値</t>
    <rPh sb="5" eb="7">
      <t>カイガイ</t>
    </rPh>
    <rPh sb="7" eb="9">
      <t>ケンシュウ</t>
    </rPh>
    <rPh sb="9" eb="11">
      <t>セイド</t>
    </rPh>
    <rPh sb="12" eb="14">
      <t>リヨウ</t>
    </rPh>
    <rPh sb="16" eb="18">
      <t>カチ</t>
    </rPh>
    <phoneticPr fontId="1"/>
  </si>
  <si>
    <t>23.</t>
    <phoneticPr fontId="1"/>
  </si>
  <si>
    <t>AOTSからの研修実施補助金額に対する満足度</t>
    <rPh sb="7" eb="9">
      <t>ケンシュウ</t>
    </rPh>
    <rPh sb="9" eb="11">
      <t>ジッシ</t>
    </rPh>
    <rPh sb="11" eb="13">
      <t>ホジョ</t>
    </rPh>
    <rPh sb="13" eb="15">
      <t>キンガク</t>
    </rPh>
    <rPh sb="16" eb="17">
      <t>タイ</t>
    </rPh>
    <rPh sb="19" eb="22">
      <t>マンゾクド</t>
    </rPh>
    <phoneticPr fontId="1"/>
  </si>
  <si>
    <t>F.</t>
    <phoneticPr fontId="1"/>
  </si>
  <si>
    <t>妥当性の評価</t>
    <rPh sb="0" eb="3">
      <t>ダトウセイ</t>
    </rPh>
    <rPh sb="4" eb="6">
      <t>ヒョウカ</t>
    </rPh>
    <phoneticPr fontId="1"/>
  </si>
  <si>
    <t>24.</t>
    <phoneticPr fontId="1"/>
  </si>
  <si>
    <t>AOTSへの補助金の申請をしない場合の今回の研修の実施価値</t>
    <rPh sb="6" eb="9">
      <t>ホジョキン</t>
    </rPh>
    <rPh sb="10" eb="12">
      <t>シンセイ</t>
    </rPh>
    <rPh sb="16" eb="18">
      <t>バアイ</t>
    </rPh>
    <rPh sb="19" eb="21">
      <t>コンカイ</t>
    </rPh>
    <rPh sb="22" eb="24">
      <t>ケンシュウ</t>
    </rPh>
    <rPh sb="25" eb="27">
      <t>ジッシ</t>
    </rPh>
    <rPh sb="27" eb="29">
      <t>カチ</t>
    </rPh>
    <phoneticPr fontId="1"/>
  </si>
  <si>
    <t>25.</t>
    <phoneticPr fontId="1"/>
  </si>
  <si>
    <t>今回の研修成果からみて、研修実施国の妥当性</t>
    <rPh sb="0" eb="2">
      <t>コンカイ</t>
    </rPh>
    <rPh sb="3" eb="5">
      <t>ケンシュウ</t>
    </rPh>
    <rPh sb="5" eb="7">
      <t>セイカ</t>
    </rPh>
    <rPh sb="12" eb="14">
      <t>ケンシュウ</t>
    </rPh>
    <rPh sb="14" eb="16">
      <t>ジッシ</t>
    </rPh>
    <rPh sb="16" eb="17">
      <t>コク</t>
    </rPh>
    <rPh sb="18" eb="21">
      <t>ダトウセイ</t>
    </rPh>
    <phoneticPr fontId="1"/>
  </si>
  <si>
    <t>ご協力ありがとうございました。</t>
    <rPh sb="1" eb="3">
      <t>キョウリョク</t>
    </rPh>
    <phoneticPr fontId="1"/>
  </si>
  <si>
    <t>専門分野別に列挙し、一つの専門分野に複数の講師を必要とする場合はその理由をご入力ください。</t>
    <rPh sb="38" eb="40">
      <t>ニュウリョク</t>
    </rPh>
    <phoneticPr fontId="1"/>
  </si>
  <si>
    <t>現地からどのような要請があり、現地にどのようなニーズがあり、それにどう応えるのか等、本制度への申請経緯について具体的にご入力ください。</t>
    <rPh sb="60" eb="62">
      <t>ニュウリョク</t>
    </rPh>
    <phoneticPr fontId="1"/>
  </si>
  <si>
    <t>研修実施により目指す達成目標を具体的にご入力ください。</t>
    <rPh sb="20" eb="22">
      <t>ニュウリョク</t>
    </rPh>
    <phoneticPr fontId="1"/>
  </si>
  <si>
    <t>AOTSの個人情報保護方針について：詳細は当協会ホームページに公開しています。
本文書にご入力の個人情報は、当協会の個人情報保護方針に基づき、安全に管理し保護の徹底に努めます。
また、海外研修に係る事務手続き並びに当協会からの各種ご案内等に使用します。
https://www.aots.jp/privacy-policy/</t>
    <rPh sb="45" eb="47">
      <t>ニュウリョク</t>
    </rPh>
    <phoneticPr fontId="1"/>
  </si>
  <si>
    <t>・担当時間は30分単位でご入力ください。</t>
    <rPh sb="13" eb="15">
      <t>ニュウリョク</t>
    </rPh>
    <phoneticPr fontId="1"/>
  </si>
  <si>
    <t>（本社と異なる
場合、入力）</t>
    <rPh sb="1" eb="3">
      <t>ホンシャ</t>
    </rPh>
    <rPh sb="4" eb="5">
      <t>コト</t>
    </rPh>
    <rPh sb="8" eb="10">
      <t>バアイ</t>
    </rPh>
    <rPh sb="11" eb="13">
      <t>ニュウリョク</t>
    </rPh>
    <phoneticPr fontId="1"/>
  </si>
  <si>
    <r>
      <t>実施の理由及び目的</t>
    </r>
    <r>
      <rPr>
        <b/>
        <vertAlign val="superscript"/>
        <sz val="11"/>
        <color theme="1"/>
        <rFont val="ＭＳ Ｐ明朝"/>
        <family val="1"/>
        <charset val="128"/>
      </rPr>
      <t>（注1）</t>
    </r>
    <r>
      <rPr>
        <b/>
        <sz val="11"/>
        <color theme="1"/>
        <rFont val="ＭＳ Ｐ明朝"/>
        <family val="1"/>
        <charset val="128"/>
      </rPr>
      <t>　</t>
    </r>
    <r>
      <rPr>
        <sz val="11"/>
        <color theme="1"/>
        <rFont val="ＭＳ Ｐ明朝"/>
        <family val="1"/>
        <charset val="128"/>
      </rPr>
      <t>（研修の背景、必要性、及び目的を具体的にご入力ください。）</t>
    </r>
    <rPh sb="0" eb="2">
      <t>ジッシ</t>
    </rPh>
    <rPh sb="3" eb="5">
      <t>リユウ</t>
    </rPh>
    <rPh sb="5" eb="6">
      <t>オヨ</t>
    </rPh>
    <rPh sb="7" eb="9">
      <t>モクテキ</t>
    </rPh>
    <rPh sb="10" eb="11">
      <t>チュウ</t>
    </rPh>
    <rPh sb="15" eb="17">
      <t>ケンシュウ</t>
    </rPh>
    <rPh sb="18" eb="20">
      <t>ハイケイ</t>
    </rPh>
    <rPh sb="21" eb="24">
      <t>ヒツヨウセイ</t>
    </rPh>
    <rPh sb="25" eb="26">
      <t>オヨ</t>
    </rPh>
    <rPh sb="27" eb="29">
      <t>モクテキ</t>
    </rPh>
    <rPh sb="30" eb="33">
      <t>グタイテキ</t>
    </rPh>
    <rPh sb="35" eb="37">
      <t>ニュウリョク</t>
    </rPh>
    <phoneticPr fontId="1"/>
  </si>
  <si>
    <t>研修効果評価方法（研修生の理解度の確認方法を具体的にご入力ください。）</t>
    <rPh sb="0" eb="2">
      <t>ケンシュウ</t>
    </rPh>
    <rPh sb="2" eb="4">
      <t>コウカ</t>
    </rPh>
    <rPh sb="4" eb="6">
      <t>ヒョウカ</t>
    </rPh>
    <rPh sb="6" eb="8">
      <t>ホウホウ</t>
    </rPh>
    <rPh sb="9" eb="12">
      <t>ケンシュウセイ</t>
    </rPh>
    <rPh sb="13" eb="16">
      <t>リカイド</t>
    </rPh>
    <rPh sb="17" eb="19">
      <t>カクニン</t>
    </rPh>
    <rPh sb="19" eb="21">
      <t>ホウホウ</t>
    </rPh>
    <rPh sb="22" eb="25">
      <t>グタイテキ</t>
    </rPh>
    <rPh sb="27" eb="29">
      <t>ニュウリョク</t>
    </rPh>
    <phoneticPr fontId="1"/>
  </si>
  <si>
    <r>
      <t>研修生の募集方法</t>
    </r>
    <r>
      <rPr>
        <sz val="11"/>
        <color theme="1"/>
        <rFont val="ＭＳ Ｐ明朝"/>
        <family val="1"/>
        <charset val="128"/>
      </rPr>
      <t>（チェック☑し、括弧内に具体的にご入力ください。）</t>
    </r>
    <rPh sb="0" eb="3">
      <t>ケンシュウセイ</t>
    </rPh>
    <rPh sb="4" eb="6">
      <t>ボシュウ</t>
    </rPh>
    <rPh sb="6" eb="8">
      <t>ホウホウ</t>
    </rPh>
    <rPh sb="16" eb="18">
      <t>カッコ</t>
    </rPh>
    <rPh sb="18" eb="19">
      <t>ナイ</t>
    </rPh>
    <rPh sb="20" eb="23">
      <t>グタイテキ</t>
    </rPh>
    <rPh sb="25" eb="27">
      <t>ニュウリョク</t>
    </rPh>
    <phoneticPr fontId="1"/>
  </si>
  <si>
    <r>
      <t>研修生の選考基準</t>
    </r>
    <r>
      <rPr>
        <sz val="11"/>
        <color theme="1"/>
        <rFont val="ＭＳ Ｐ明朝"/>
        <family val="1"/>
        <charset val="128"/>
      </rPr>
      <t>（研修生の概要、選考基準（職務内容、職位、実務経験年数等）を具体的にご入力ください。）</t>
    </r>
    <rPh sb="0" eb="3">
      <t>ケンシュウセイ</t>
    </rPh>
    <rPh sb="4" eb="6">
      <t>センコウ</t>
    </rPh>
    <rPh sb="6" eb="8">
      <t>キジュン</t>
    </rPh>
    <rPh sb="9" eb="12">
      <t>ケンシュウセイ</t>
    </rPh>
    <rPh sb="13" eb="15">
      <t>ガイヨウ</t>
    </rPh>
    <rPh sb="16" eb="18">
      <t>センコウ</t>
    </rPh>
    <rPh sb="18" eb="20">
      <t>キジュン</t>
    </rPh>
    <rPh sb="21" eb="23">
      <t>ショクム</t>
    </rPh>
    <rPh sb="23" eb="25">
      <t>ナイヨウ</t>
    </rPh>
    <rPh sb="26" eb="28">
      <t>ショクイ</t>
    </rPh>
    <rPh sb="29" eb="31">
      <t>ジツム</t>
    </rPh>
    <rPh sb="31" eb="33">
      <t>ケイケン</t>
    </rPh>
    <rPh sb="33" eb="35">
      <t>ネンスウ</t>
    </rPh>
    <rPh sb="35" eb="36">
      <t>トウ</t>
    </rPh>
    <rPh sb="38" eb="41">
      <t>グタイテキ</t>
    </rPh>
    <rPh sb="43" eb="45">
      <t>ニュウリョク</t>
    </rPh>
    <phoneticPr fontId="1"/>
  </si>
  <si>
    <t>現地からどのような要請があり、現地にどのようなニーズがあり、それにどう応えるのか等、本制度への申請経緯について具体的にご入力ください。</t>
    <rPh sb="0" eb="2">
      <t>ゲンチ</t>
    </rPh>
    <rPh sb="9" eb="11">
      <t>ヨウセイ</t>
    </rPh>
    <rPh sb="15" eb="17">
      <t>ゲンチ</t>
    </rPh>
    <rPh sb="35" eb="36">
      <t>コタ</t>
    </rPh>
    <rPh sb="40" eb="41">
      <t>ナド</t>
    </rPh>
    <rPh sb="42" eb="43">
      <t>ホン</t>
    </rPh>
    <rPh sb="43" eb="45">
      <t>セイド</t>
    </rPh>
    <rPh sb="47" eb="49">
      <t>シンセイ</t>
    </rPh>
    <rPh sb="49" eb="51">
      <t>ケイイ</t>
    </rPh>
    <rPh sb="55" eb="58">
      <t>グタイテキ</t>
    </rPh>
    <rPh sb="60" eb="62">
      <t>ニュウリョク</t>
    </rPh>
    <phoneticPr fontId="1"/>
  </si>
  <si>
    <t>専門分野別に列挙し、一つの専門分野に複数の講師を必要とする場合はその理由をご入力ください。</t>
    <rPh sb="0" eb="2">
      <t>センモン</t>
    </rPh>
    <rPh sb="2" eb="4">
      <t>ブンヤ</t>
    </rPh>
    <rPh sb="4" eb="5">
      <t>ベツ</t>
    </rPh>
    <rPh sb="6" eb="8">
      <t>レッキョ</t>
    </rPh>
    <rPh sb="10" eb="11">
      <t>ヒト</t>
    </rPh>
    <rPh sb="13" eb="15">
      <t>センモン</t>
    </rPh>
    <rPh sb="15" eb="17">
      <t>ブンヤ</t>
    </rPh>
    <rPh sb="18" eb="20">
      <t>フクスウ</t>
    </rPh>
    <rPh sb="21" eb="23">
      <t>コウシ</t>
    </rPh>
    <rPh sb="24" eb="26">
      <t>ヒツヨウ</t>
    </rPh>
    <rPh sb="29" eb="31">
      <t>バアイ</t>
    </rPh>
    <rPh sb="34" eb="36">
      <t>リユウ</t>
    </rPh>
    <rPh sb="38" eb="40">
      <t>ニュウリョク</t>
    </rPh>
    <phoneticPr fontId="1"/>
  </si>
  <si>
    <t>研修実施により目指す達成目標を具体的にご入力ください。</t>
    <rPh sb="0" eb="2">
      <t>ケンシュウ</t>
    </rPh>
    <rPh sb="2" eb="4">
      <t>ジッシ</t>
    </rPh>
    <rPh sb="7" eb="9">
      <t>メザ</t>
    </rPh>
    <rPh sb="10" eb="12">
      <t>タッセイ</t>
    </rPh>
    <rPh sb="12" eb="14">
      <t>モクヒョウ</t>
    </rPh>
    <rPh sb="15" eb="18">
      <t>グタイテキ</t>
    </rPh>
    <rPh sb="20" eb="22">
      <t>ニュウリョク</t>
    </rPh>
    <phoneticPr fontId="1"/>
  </si>
  <si>
    <t>「海外研修実施希望申込書」4．役務許可該非判定に入力していただきます。研修生に提供する技術が法律に抵触しないかどうか、事前にご確認ください。研修を行う際に使用する設備や技術が｢外国為替及び外国貿易法｣第２５条（役務取引等）の規程により、経済産業大臣の許可が必要な場合があります。規制される技術は「外国為替令」第１７条に列記されているもので、経済産業大臣の許可を要する貨物の設計、製造、使用の技術が対象になります。輸出にあたって経済産業大臣の許可が必要でない貨物の設計、製造、使用の技術についても、その提供には許可を要する場合があります。社内にコンプライアンスプログラム（C/P）が整備されている場合は、研修技術が役務許可の非該当であることを担当部に確認してください。該当、非該当が不明な場合は、下記にお問合せください。</t>
    <rPh sb="24" eb="26">
      <t>ニュウリョク</t>
    </rPh>
    <phoneticPr fontId="1"/>
  </si>
  <si>
    <t>AOTSの個人情報保護方針について：詳細は当協会ホームページに公開しています。
本文書にご入力の個人情報は、当協会の個人情報保護方針に基づき、安全に管理し保護の徹底に努めます。
また、海外研修に係る事務手続き並びに当協会からの各種ご案内に使用します。
https://www.aots.jp/privacy-policy/</t>
    <rPh sb="45" eb="47">
      <t>ニュウリョク</t>
    </rPh>
    <phoneticPr fontId="1"/>
  </si>
  <si>
    <t>特記事項（通訳として適任であることを示す実績等があればご入力ください。）</t>
    <rPh sb="0" eb="2">
      <t>トッキ</t>
    </rPh>
    <rPh sb="2" eb="4">
      <t>ジコウ</t>
    </rPh>
    <rPh sb="5" eb="7">
      <t>ツウヤク</t>
    </rPh>
    <rPh sb="10" eb="12">
      <t>テキニン</t>
    </rPh>
    <rPh sb="18" eb="19">
      <t>シメ</t>
    </rPh>
    <rPh sb="20" eb="22">
      <t>ジッセキ</t>
    </rPh>
    <rPh sb="22" eb="23">
      <t>ナド</t>
    </rPh>
    <rPh sb="28" eb="30">
      <t>ニュウリョク</t>
    </rPh>
    <phoneticPr fontId="1"/>
  </si>
  <si>
    <t>（注）費用を計上しない費目は、金額欄に0をご入力ください。</t>
    <rPh sb="1" eb="2">
      <t>チュウ</t>
    </rPh>
    <rPh sb="3" eb="5">
      <t>ヒヨウ</t>
    </rPh>
    <rPh sb="6" eb="8">
      <t>ケイジョウ</t>
    </rPh>
    <rPh sb="11" eb="13">
      <t>ヒモク</t>
    </rPh>
    <rPh sb="15" eb="17">
      <t>キンガク</t>
    </rPh>
    <rPh sb="17" eb="18">
      <t>ラン</t>
    </rPh>
    <rPh sb="22" eb="24">
      <t>ニュウリョク</t>
    </rPh>
    <phoneticPr fontId="1"/>
  </si>
  <si>
    <t>選考方法（チェック☑し、括弧内に具体的にご入力ください。）</t>
    <rPh sb="0" eb="2">
      <t>センコウ</t>
    </rPh>
    <rPh sb="2" eb="4">
      <t>ホウホウ</t>
    </rPh>
    <rPh sb="12" eb="14">
      <t>カッコ</t>
    </rPh>
    <rPh sb="14" eb="15">
      <t>ナイ</t>
    </rPh>
    <rPh sb="16" eb="19">
      <t>グタイテキ</t>
    </rPh>
    <rPh sb="21" eb="23">
      <t>ニュウリョク</t>
    </rPh>
    <phoneticPr fontId="1"/>
  </si>
  <si>
    <t>選考の方法（いつ、誰が、どのように選考したかを簡潔にご入力ください。）</t>
    <rPh sb="0" eb="2">
      <t>センコウ</t>
    </rPh>
    <rPh sb="3" eb="5">
      <t>ホウホウ</t>
    </rPh>
    <rPh sb="9" eb="10">
      <t>ダレ</t>
    </rPh>
    <rPh sb="17" eb="19">
      <t>センコウ</t>
    </rPh>
    <rPh sb="23" eb="25">
      <t>カンケツ</t>
    </rPh>
    <rPh sb="27" eb="29">
      <t>ニュウリョク</t>
    </rPh>
    <phoneticPr fontId="1"/>
  </si>
  <si>
    <t>推薦者（推薦機関と人数をご入力ください。）</t>
    <rPh sb="0" eb="3">
      <t>スイセンシャ</t>
    </rPh>
    <rPh sb="4" eb="6">
      <t>スイセン</t>
    </rPh>
    <rPh sb="6" eb="8">
      <t>キカン</t>
    </rPh>
    <rPh sb="9" eb="11">
      <t>ニンズウ</t>
    </rPh>
    <rPh sb="13" eb="15">
      <t>ニュウリョク</t>
    </rPh>
    <phoneticPr fontId="1"/>
  </si>
  <si>
    <t>費用を計上しない費目は、金額欄に0をご入力ください。</t>
    <rPh sb="0" eb="2">
      <t>ヒヨウ</t>
    </rPh>
    <rPh sb="3" eb="5">
      <t>ケイジョウ</t>
    </rPh>
    <rPh sb="8" eb="10">
      <t>ヒモク</t>
    </rPh>
    <rPh sb="12" eb="14">
      <t>キンガク</t>
    </rPh>
    <rPh sb="14" eb="15">
      <t>ラン</t>
    </rPh>
    <rPh sb="19" eb="21">
      <t>ニュウリョク</t>
    </rPh>
    <phoneticPr fontId="1"/>
  </si>
  <si>
    <t>職位は、以下から該当する番号を選びご入力ください。</t>
    <rPh sb="0" eb="2">
      <t>ショクイ</t>
    </rPh>
    <rPh sb="4" eb="6">
      <t>イカ</t>
    </rPh>
    <rPh sb="8" eb="10">
      <t>ガイトウ</t>
    </rPh>
    <rPh sb="12" eb="14">
      <t>バンゴウ</t>
    </rPh>
    <rPh sb="15" eb="16">
      <t>エラ</t>
    </rPh>
    <rPh sb="18" eb="20">
      <t>ニュウリョク</t>
    </rPh>
    <phoneticPr fontId="1"/>
  </si>
  <si>
    <t>（該当する番号を右の欄にご入力ください。）</t>
    <rPh sb="1" eb="3">
      <t>ガイトウ</t>
    </rPh>
    <rPh sb="5" eb="7">
      <t>バンゴウ</t>
    </rPh>
    <rPh sb="8" eb="9">
      <t>ミギ</t>
    </rPh>
    <rPh sb="10" eb="11">
      <t>ラン</t>
    </rPh>
    <rPh sb="13" eb="15">
      <t>ニュウリョク</t>
    </rPh>
    <phoneticPr fontId="1"/>
  </si>
  <si>
    <t>研修の目的の達成度（実施した研修コースの達成目標を3つ入力し、その達成度を評価してください。）</t>
    <rPh sb="0" eb="2">
      <t>ケンシュウ</t>
    </rPh>
    <rPh sb="3" eb="5">
      <t>モクテキ</t>
    </rPh>
    <rPh sb="6" eb="8">
      <t>タッセイ</t>
    </rPh>
    <rPh sb="8" eb="9">
      <t>ド</t>
    </rPh>
    <rPh sb="10" eb="12">
      <t>ジッシ</t>
    </rPh>
    <rPh sb="14" eb="16">
      <t>ケンシュウ</t>
    </rPh>
    <rPh sb="20" eb="22">
      <t>タッセイ</t>
    </rPh>
    <rPh sb="22" eb="24">
      <t>モクヒョウ</t>
    </rPh>
    <rPh sb="27" eb="29">
      <t>ニュウリョク</t>
    </rPh>
    <rPh sb="33" eb="35">
      <t>タッセイ</t>
    </rPh>
    <rPh sb="35" eb="36">
      <t>ド</t>
    </rPh>
    <rPh sb="37" eb="39">
      <t>ヒョウカ</t>
    </rPh>
    <phoneticPr fontId="1"/>
  </si>
  <si>
    <t>項目6-1.で評点5以下を付けた場合、右の評点欄にその理由の番号をご入力ください。</t>
    <rPh sb="0" eb="2">
      <t>コウモク</t>
    </rPh>
    <rPh sb="7" eb="9">
      <t>ヒョウテン</t>
    </rPh>
    <rPh sb="10" eb="12">
      <t>イカ</t>
    </rPh>
    <rPh sb="13" eb="14">
      <t>ツ</t>
    </rPh>
    <rPh sb="16" eb="18">
      <t>バアイ</t>
    </rPh>
    <rPh sb="19" eb="20">
      <t>ミギ</t>
    </rPh>
    <rPh sb="21" eb="23">
      <t>ヒョウテン</t>
    </rPh>
    <rPh sb="23" eb="24">
      <t>ラン</t>
    </rPh>
    <rPh sb="27" eb="29">
      <t>リユウ</t>
    </rPh>
    <rPh sb="30" eb="32">
      <t>バンゴウ</t>
    </rPh>
    <rPh sb="34" eb="36">
      <t>ニュウリョク</t>
    </rPh>
    <phoneticPr fontId="1"/>
  </si>
  <si>
    <t>研修コースの設計・手配について、評価できる点があればご入力ください。</t>
    <rPh sb="0" eb="2">
      <t>ケンシュウ</t>
    </rPh>
    <rPh sb="6" eb="8">
      <t>セッケイ</t>
    </rPh>
    <rPh sb="9" eb="11">
      <t>テハイ</t>
    </rPh>
    <rPh sb="16" eb="18">
      <t>ヒョウカ</t>
    </rPh>
    <rPh sb="21" eb="22">
      <t>テン</t>
    </rPh>
    <rPh sb="27" eb="29">
      <t>ニュウリョク</t>
    </rPh>
    <phoneticPr fontId="1"/>
  </si>
  <si>
    <t>研修コースの設計・手配について、改善すべき点があればご入力ください。</t>
    <rPh sb="0" eb="2">
      <t>ケンシュウ</t>
    </rPh>
    <rPh sb="6" eb="8">
      <t>セッケイ</t>
    </rPh>
    <rPh sb="9" eb="11">
      <t>テハイ</t>
    </rPh>
    <rPh sb="16" eb="18">
      <t>カイゼン</t>
    </rPh>
    <rPh sb="21" eb="22">
      <t>テン</t>
    </rPh>
    <rPh sb="27" eb="29">
      <t>ニュウリョク</t>
    </rPh>
    <phoneticPr fontId="1"/>
  </si>
  <si>
    <t>項目13-1.で評点5以下を付けた場合、右の評点欄にその理由の番号をご入力ください。</t>
    <rPh sb="0" eb="2">
      <t>コウモク</t>
    </rPh>
    <rPh sb="8" eb="10">
      <t>ヒョウテン</t>
    </rPh>
    <rPh sb="11" eb="13">
      <t>イカ</t>
    </rPh>
    <rPh sb="14" eb="15">
      <t>ツ</t>
    </rPh>
    <rPh sb="17" eb="19">
      <t>バアイ</t>
    </rPh>
    <rPh sb="20" eb="21">
      <t>ミギ</t>
    </rPh>
    <rPh sb="22" eb="24">
      <t>ヒョウテン</t>
    </rPh>
    <rPh sb="24" eb="25">
      <t>ラン</t>
    </rPh>
    <rPh sb="28" eb="30">
      <t>リユウ</t>
    </rPh>
    <rPh sb="31" eb="33">
      <t>バンゴウ</t>
    </rPh>
    <rPh sb="35" eb="37">
      <t>ニュウリョク</t>
    </rPh>
    <phoneticPr fontId="1"/>
  </si>
  <si>
    <t>参加した研修生についてコメント等があればご入力ください。</t>
    <rPh sb="0" eb="2">
      <t>サンカ</t>
    </rPh>
    <rPh sb="4" eb="7">
      <t>ケンシュウセイ</t>
    </rPh>
    <rPh sb="15" eb="16">
      <t>トウ</t>
    </rPh>
    <rPh sb="21" eb="23">
      <t>ニュウリョク</t>
    </rPh>
    <phoneticPr fontId="1"/>
  </si>
  <si>
    <t>研修環境についてコメント等があればご入力ください。</t>
    <rPh sb="0" eb="2">
      <t>ケンシュウ</t>
    </rPh>
    <rPh sb="2" eb="4">
      <t>カンキョウ</t>
    </rPh>
    <rPh sb="12" eb="13">
      <t>トウ</t>
    </rPh>
    <rPh sb="18" eb="20">
      <t>ニュウリョク</t>
    </rPh>
    <phoneticPr fontId="1"/>
  </si>
  <si>
    <t>項目17-1.で評点5以下を付けた場合、右の評点欄にその理由の番号をご入力ください。</t>
    <rPh sb="0" eb="2">
      <t>コウモク</t>
    </rPh>
    <rPh sb="8" eb="10">
      <t>ヒョウテン</t>
    </rPh>
    <rPh sb="11" eb="13">
      <t>イカ</t>
    </rPh>
    <rPh sb="14" eb="15">
      <t>ツ</t>
    </rPh>
    <rPh sb="17" eb="19">
      <t>バアイ</t>
    </rPh>
    <rPh sb="20" eb="21">
      <t>ミギ</t>
    </rPh>
    <rPh sb="22" eb="24">
      <t>ヒョウテン</t>
    </rPh>
    <rPh sb="24" eb="25">
      <t>ラン</t>
    </rPh>
    <rPh sb="28" eb="30">
      <t>リユウ</t>
    </rPh>
    <rPh sb="31" eb="33">
      <t>バンゴウ</t>
    </rPh>
    <rPh sb="35" eb="37">
      <t>ニュウリョク</t>
    </rPh>
    <phoneticPr fontId="1"/>
  </si>
  <si>
    <t>研修コースの効率性についてコメント等があればご入力ください。</t>
    <rPh sb="0" eb="2">
      <t>ケンシュウ</t>
    </rPh>
    <rPh sb="6" eb="9">
      <t>コウリツセイ</t>
    </rPh>
    <rPh sb="17" eb="18">
      <t>トウ</t>
    </rPh>
    <rPh sb="23" eb="25">
      <t>ニュウリョク</t>
    </rPh>
    <phoneticPr fontId="1"/>
  </si>
  <si>
    <t>AOTSの海外研修制度やAOTSについてご意見がございましたらご入力ください。</t>
    <rPh sb="5" eb="7">
      <t>カイガイ</t>
    </rPh>
    <rPh sb="7" eb="9">
      <t>ケンシュウ</t>
    </rPh>
    <rPh sb="9" eb="11">
      <t>セイド</t>
    </rPh>
    <rPh sb="21" eb="23">
      <t>イケン</t>
    </rPh>
    <rPh sb="32" eb="34">
      <t>ニュウリョク</t>
    </rPh>
    <phoneticPr fontId="1"/>
  </si>
  <si>
    <t>実施した研修コースの妥当性についてコメント等があればご入力ください。</t>
    <rPh sb="0" eb="2">
      <t>ジッシ</t>
    </rPh>
    <rPh sb="4" eb="6">
      <t>ケンシュウ</t>
    </rPh>
    <rPh sb="10" eb="13">
      <t>ダトウセイ</t>
    </rPh>
    <rPh sb="21" eb="22">
      <t>トウ</t>
    </rPh>
    <rPh sb="27" eb="29">
      <t>ニュウリョク</t>
    </rPh>
    <phoneticPr fontId="1"/>
  </si>
  <si>
    <t>同様のテーマで研修を実施したことがある場合、今回の研修で一層の研修成果を実現するために改善や工夫した点をご入力ください。</t>
    <rPh sb="0" eb="2">
      <t>ドウヨウ</t>
    </rPh>
    <rPh sb="7" eb="9">
      <t>ケンシュウ</t>
    </rPh>
    <rPh sb="10" eb="12">
      <t>ジッシ</t>
    </rPh>
    <rPh sb="19" eb="21">
      <t>バアイ</t>
    </rPh>
    <rPh sb="22" eb="24">
      <t>コンカイ</t>
    </rPh>
    <rPh sb="25" eb="27">
      <t>ケンシュウ</t>
    </rPh>
    <rPh sb="28" eb="30">
      <t>イッソウ</t>
    </rPh>
    <rPh sb="31" eb="33">
      <t>ケンシュウ</t>
    </rPh>
    <rPh sb="33" eb="35">
      <t>セイカ</t>
    </rPh>
    <rPh sb="36" eb="38">
      <t>ジツゲン</t>
    </rPh>
    <rPh sb="43" eb="45">
      <t>カイゼン</t>
    </rPh>
    <rPh sb="46" eb="48">
      <t>クフウ</t>
    </rPh>
    <rPh sb="50" eb="51">
      <t>テン</t>
    </rPh>
    <rPh sb="53" eb="55">
      <t>ニュウリョク</t>
    </rPh>
    <phoneticPr fontId="1"/>
  </si>
  <si>
    <t>今後、同様のテーマで研修を実施する場合、改善や工夫すべき点がございましたらご入力ください。</t>
    <rPh sb="0" eb="2">
      <t>コンゴ</t>
    </rPh>
    <rPh sb="3" eb="5">
      <t>ドウヨウ</t>
    </rPh>
    <rPh sb="10" eb="12">
      <t>ケンシュウ</t>
    </rPh>
    <rPh sb="13" eb="15">
      <t>ジッシ</t>
    </rPh>
    <rPh sb="17" eb="19">
      <t>バアイ</t>
    </rPh>
    <rPh sb="20" eb="22">
      <t>カイゼン</t>
    </rPh>
    <rPh sb="23" eb="25">
      <t>クフウ</t>
    </rPh>
    <rPh sb="28" eb="29">
      <t>テン</t>
    </rPh>
    <rPh sb="38" eb="40">
      <t>ニュウリョク</t>
    </rPh>
    <phoneticPr fontId="1"/>
  </si>
  <si>
    <t>実施国</t>
    <rPh sb="0" eb="2">
      <t>ジッシ</t>
    </rPh>
    <rPh sb="2" eb="3">
      <t>コク</t>
    </rPh>
    <phoneticPr fontId="1"/>
  </si>
  <si>
    <t>実施都市</t>
    <rPh sb="0" eb="2">
      <t>ジッシ</t>
    </rPh>
    <rPh sb="2" eb="4">
      <t>トシ</t>
    </rPh>
    <phoneticPr fontId="1"/>
  </si>
  <si>
    <t>研修開始日</t>
    <rPh sb="0" eb="2">
      <t>ケンシュウ</t>
    </rPh>
    <rPh sb="2" eb="4">
      <t>カイシ</t>
    </rPh>
    <rPh sb="4" eb="5">
      <t>ビ</t>
    </rPh>
    <phoneticPr fontId="1"/>
  </si>
  <si>
    <t>研修終了日</t>
    <rPh sb="0" eb="2">
      <t>ケンシュウ</t>
    </rPh>
    <rPh sb="2" eb="4">
      <t>シュウリョウ</t>
    </rPh>
    <rPh sb="4" eb="5">
      <t>ビ</t>
    </rPh>
    <phoneticPr fontId="1"/>
  </si>
  <si>
    <t>実研修日数</t>
    <rPh sb="0" eb="1">
      <t>ジツ</t>
    </rPh>
    <rPh sb="1" eb="3">
      <t>ケンシュウ</t>
    </rPh>
    <rPh sb="3" eb="5">
      <t>ニッスウ</t>
    </rPh>
    <phoneticPr fontId="1"/>
  </si>
  <si>
    <t>研修生数</t>
    <rPh sb="0" eb="3">
      <t>ケンシュウセイ</t>
    </rPh>
    <rPh sb="3" eb="4">
      <t>スウ</t>
    </rPh>
    <phoneticPr fontId="1"/>
  </si>
  <si>
    <t>海外での研修実施
回数（本研修含む）</t>
    <rPh sb="0" eb="2">
      <t>カイガイ</t>
    </rPh>
    <rPh sb="4" eb="6">
      <t>ケンシュウ</t>
    </rPh>
    <rPh sb="6" eb="8">
      <t>ジッシ</t>
    </rPh>
    <rPh sb="9" eb="11">
      <t>カイスウ</t>
    </rPh>
    <rPh sb="12" eb="13">
      <t>ホン</t>
    </rPh>
    <rPh sb="13" eb="15">
      <t>ケンシュウ</t>
    </rPh>
    <rPh sb="15" eb="16">
      <t>フク</t>
    </rPh>
    <phoneticPr fontId="1"/>
  </si>
  <si>
    <t>2.</t>
    <phoneticPr fontId="1"/>
  </si>
  <si>
    <t>2.</t>
    <phoneticPr fontId="1"/>
  </si>
  <si>
    <t>1回</t>
    <rPh sb="1" eb="2">
      <t>カイ</t>
    </rPh>
    <phoneticPr fontId="1"/>
  </si>
  <si>
    <t>2回～4回</t>
    <rPh sb="1" eb="2">
      <t>カイ</t>
    </rPh>
    <rPh sb="4" eb="5">
      <t>カイ</t>
    </rPh>
    <phoneticPr fontId="1"/>
  </si>
  <si>
    <t>50名以下</t>
    <rPh sb="2" eb="3">
      <t>メイ</t>
    </rPh>
    <rPh sb="3" eb="5">
      <t>イカ</t>
    </rPh>
    <phoneticPr fontId="1"/>
  </si>
  <si>
    <t>51名～100名以下</t>
    <rPh sb="2" eb="3">
      <t>メイ</t>
    </rPh>
    <rPh sb="7" eb="8">
      <t>メイ</t>
    </rPh>
    <rPh sb="8" eb="10">
      <t>イカ</t>
    </rPh>
    <phoneticPr fontId="1"/>
  </si>
  <si>
    <t>4.</t>
    <phoneticPr fontId="1"/>
  </si>
  <si>
    <t>4.</t>
    <phoneticPr fontId="1"/>
  </si>
  <si>
    <t>5回～10回</t>
    <rPh sb="1" eb="2">
      <t>カイ</t>
    </rPh>
    <rPh sb="5" eb="6">
      <t>カイ</t>
    </rPh>
    <phoneticPr fontId="1"/>
  </si>
  <si>
    <t>11回以上</t>
    <rPh sb="2" eb="3">
      <t>カイ</t>
    </rPh>
    <rPh sb="3" eb="5">
      <t>イジョウ</t>
    </rPh>
    <phoneticPr fontId="1"/>
  </si>
  <si>
    <t>101名～300名以下</t>
    <rPh sb="3" eb="4">
      <t>メイ</t>
    </rPh>
    <rPh sb="8" eb="9">
      <t>メイ</t>
    </rPh>
    <rPh sb="9" eb="11">
      <t>イカ</t>
    </rPh>
    <phoneticPr fontId="1"/>
  </si>
  <si>
    <t>301名～1000名以下</t>
    <rPh sb="3" eb="4">
      <t>メイ</t>
    </rPh>
    <rPh sb="9" eb="10">
      <t>メイ</t>
    </rPh>
    <rPh sb="10" eb="12">
      <t>イカ</t>
    </rPh>
    <phoneticPr fontId="1"/>
  </si>
  <si>
    <t>5.</t>
    <phoneticPr fontId="1"/>
  </si>
  <si>
    <t>1001名以上</t>
    <rPh sb="4" eb="5">
      <t>メイ</t>
    </rPh>
    <rPh sb="5" eb="7">
      <t>イジョウ</t>
    </rPh>
    <phoneticPr fontId="1"/>
  </si>
  <si>
    <t>7：</t>
    <phoneticPr fontId="1"/>
  </si>
  <si>
    <t>6：</t>
    <phoneticPr fontId="1"/>
  </si>
  <si>
    <t>5：</t>
    <phoneticPr fontId="1"/>
  </si>
  <si>
    <t>4：</t>
    <phoneticPr fontId="1"/>
  </si>
  <si>
    <t>3：</t>
    <phoneticPr fontId="1"/>
  </si>
  <si>
    <t>2：</t>
    <phoneticPr fontId="1"/>
  </si>
  <si>
    <t>1：</t>
    <phoneticPr fontId="1"/>
  </si>
  <si>
    <t>大変高い</t>
    <rPh sb="0" eb="2">
      <t>タイヘン</t>
    </rPh>
    <rPh sb="2" eb="3">
      <t>タカ</t>
    </rPh>
    <phoneticPr fontId="1"/>
  </si>
  <si>
    <t>かなり高い</t>
    <rPh sb="3" eb="4">
      <t>タカ</t>
    </rPh>
    <phoneticPr fontId="1"/>
  </si>
  <si>
    <t>どちらかといえば高い</t>
    <rPh sb="8" eb="9">
      <t>タカ</t>
    </rPh>
    <phoneticPr fontId="1"/>
  </si>
  <si>
    <t>高いとも低いともいえない</t>
    <rPh sb="0" eb="1">
      <t>タカ</t>
    </rPh>
    <rPh sb="4" eb="5">
      <t>ヒク</t>
    </rPh>
    <phoneticPr fontId="1"/>
  </si>
  <si>
    <t>どちらかといえば低い</t>
    <rPh sb="8" eb="9">
      <t>ヒク</t>
    </rPh>
    <phoneticPr fontId="1"/>
  </si>
  <si>
    <t>かなり低い</t>
    <rPh sb="3" eb="4">
      <t>ヒク</t>
    </rPh>
    <phoneticPr fontId="1"/>
  </si>
  <si>
    <t>大変低い</t>
    <rPh sb="0" eb="2">
      <t>タイヘン</t>
    </rPh>
    <rPh sb="2" eb="3">
      <t>ヒク</t>
    </rPh>
    <phoneticPr fontId="1"/>
  </si>
  <si>
    <t>（＋）</t>
    <phoneticPr fontId="1"/>
  </si>
  <si>
    <t>（－）</t>
    <phoneticPr fontId="1"/>
  </si>
  <si>
    <t>↑</t>
    <phoneticPr fontId="1"/>
  </si>
  <si>
    <t>↓</t>
    <phoneticPr fontId="1"/>
  </si>
  <si>
    <t>0：</t>
    <phoneticPr fontId="1"/>
  </si>
  <si>
    <t>わからない</t>
    <phoneticPr fontId="1"/>
  </si>
  <si>
    <t>当該研修コースについて、
以下の質問に
お答えください。</t>
    <rPh sb="0" eb="2">
      <t>トウガイ</t>
    </rPh>
    <rPh sb="2" eb="4">
      <t>ケンシュウ</t>
    </rPh>
    <rPh sb="13" eb="15">
      <t>イカ</t>
    </rPh>
    <rPh sb="16" eb="18">
      <t>シツモン</t>
    </rPh>
    <rPh sb="21" eb="22">
      <t>コタ</t>
    </rPh>
    <phoneticPr fontId="1"/>
  </si>
  <si>
    <t>評点</t>
    <rPh sb="0" eb="2">
      <t>ヒョウテン</t>
    </rPh>
    <phoneticPr fontId="1"/>
  </si>
  <si>
    <t>番号</t>
    <rPh sb="0" eb="2">
      <t>バンゴウ</t>
    </rPh>
    <phoneticPr fontId="1"/>
  </si>
  <si>
    <t>出張業務日程表、滞在費及び渡航費</t>
    <rPh sb="0" eb="2">
      <t>シュッチョウ</t>
    </rPh>
    <rPh sb="2" eb="4">
      <t>ギョウム</t>
    </rPh>
    <rPh sb="4" eb="7">
      <t>ニッテイヒョウ</t>
    </rPh>
    <rPh sb="8" eb="11">
      <t>タイザイヒ</t>
    </rPh>
    <rPh sb="11" eb="12">
      <t>オヨ</t>
    </rPh>
    <rPh sb="13" eb="16">
      <t>トコウヒ</t>
    </rPh>
    <phoneticPr fontId="1"/>
  </si>
  <si>
    <t>（　派遣講師　／　派遣通訳　／　管理員　）</t>
    <rPh sb="2" eb="4">
      <t>ハケン</t>
    </rPh>
    <rPh sb="4" eb="6">
      <t>コウシ</t>
    </rPh>
    <rPh sb="9" eb="11">
      <t>ハケン</t>
    </rPh>
    <rPh sb="11" eb="13">
      <t>ツウヤク</t>
    </rPh>
    <rPh sb="16" eb="18">
      <t>カンリ</t>
    </rPh>
    <rPh sb="18" eb="19">
      <t>イン</t>
    </rPh>
    <phoneticPr fontId="1"/>
  </si>
  <si>
    <t>出張者氏名：</t>
    <rPh sb="0" eb="2">
      <t>シュッチョウ</t>
    </rPh>
    <rPh sb="2" eb="3">
      <t>シャ</t>
    </rPh>
    <rPh sb="3" eb="5">
      <t>シメイ</t>
    </rPh>
    <phoneticPr fontId="1"/>
  </si>
  <si>
    <t>旅費等級：</t>
    <rPh sb="0" eb="2">
      <t>リョヒ</t>
    </rPh>
    <rPh sb="2" eb="4">
      <t>トウキュウ</t>
    </rPh>
    <phoneticPr fontId="1"/>
  </si>
  <si>
    <t>地域区分：</t>
    <rPh sb="0" eb="2">
      <t>チイキ</t>
    </rPh>
    <rPh sb="2" eb="4">
      <t>クブン</t>
    </rPh>
    <phoneticPr fontId="1"/>
  </si>
  <si>
    <t>（単位：円）</t>
    <rPh sb="1" eb="3">
      <t>タンイ</t>
    </rPh>
    <rPh sb="4" eb="5">
      <t>エン</t>
    </rPh>
    <phoneticPr fontId="1"/>
  </si>
  <si>
    <t>1.</t>
    <phoneticPr fontId="1"/>
  </si>
  <si>
    <t>滞在費</t>
    <rPh sb="0" eb="3">
      <t>タイザイヒ</t>
    </rPh>
    <phoneticPr fontId="1"/>
  </si>
  <si>
    <t>日付</t>
    <rPh sb="0" eb="2">
      <t>ヒヅケ</t>
    </rPh>
    <phoneticPr fontId="1"/>
  </si>
  <si>
    <t>用務</t>
    <rPh sb="0" eb="2">
      <t>ヨウム</t>
    </rPh>
    <phoneticPr fontId="1"/>
  </si>
  <si>
    <t>日当</t>
    <rPh sb="0" eb="2">
      <t>ニットウ</t>
    </rPh>
    <phoneticPr fontId="1"/>
  </si>
  <si>
    <t>宿泊料</t>
    <rPh sb="0" eb="3">
      <t>シュクハクリョウ</t>
    </rPh>
    <phoneticPr fontId="1"/>
  </si>
  <si>
    <t>合計</t>
    <rPh sb="0" eb="2">
      <t>ゴウケイ</t>
    </rPh>
    <phoneticPr fontId="1"/>
  </si>
  <si>
    <t>滞在費合計額</t>
    <rPh sb="0" eb="3">
      <t>タイザイヒ</t>
    </rPh>
    <rPh sb="3" eb="5">
      <t>ゴウケイ</t>
    </rPh>
    <rPh sb="5" eb="6">
      <t>ガク</t>
    </rPh>
    <phoneticPr fontId="1"/>
  </si>
  <si>
    <t>2.</t>
    <phoneticPr fontId="1"/>
  </si>
  <si>
    <t>渡航費</t>
    <rPh sb="0" eb="3">
      <t>トコウヒ</t>
    </rPh>
    <phoneticPr fontId="1"/>
  </si>
  <si>
    <t>明細</t>
    <rPh sb="0" eb="2">
      <t>メイサイ</t>
    </rPh>
    <phoneticPr fontId="1"/>
  </si>
  <si>
    <t>航空券</t>
    <rPh sb="0" eb="3">
      <t>コウクウケン</t>
    </rPh>
    <phoneticPr fontId="1"/>
  </si>
  <si>
    <t>渡航雑費（非課税分）</t>
    <rPh sb="0" eb="2">
      <t>トコウ</t>
    </rPh>
    <rPh sb="2" eb="4">
      <t>ザッピ</t>
    </rPh>
    <rPh sb="5" eb="8">
      <t>ヒカゼイ</t>
    </rPh>
    <rPh sb="8" eb="9">
      <t>ブン</t>
    </rPh>
    <phoneticPr fontId="1"/>
  </si>
  <si>
    <t>渡航雑費（課税分）</t>
    <rPh sb="0" eb="2">
      <t>トコウ</t>
    </rPh>
    <rPh sb="2" eb="4">
      <t>ザッピ</t>
    </rPh>
    <phoneticPr fontId="1"/>
  </si>
  <si>
    <t>海外旅行保険代</t>
    <rPh sb="0" eb="2">
      <t>カイガイ</t>
    </rPh>
    <rPh sb="2" eb="4">
      <t>リョコウ</t>
    </rPh>
    <rPh sb="4" eb="6">
      <t>ホケン</t>
    </rPh>
    <rPh sb="6" eb="7">
      <t>ダイ</t>
    </rPh>
    <phoneticPr fontId="1"/>
  </si>
  <si>
    <t>区間</t>
    <rPh sb="0" eb="2">
      <t>クカン</t>
    </rPh>
    <phoneticPr fontId="1"/>
  </si>
  <si>
    <t>⇔</t>
    <phoneticPr fontId="1"/>
  </si>
  <si>
    <t>クラス</t>
    <phoneticPr fontId="1"/>
  </si>
  <si>
    <t>金額</t>
    <rPh sb="0" eb="2">
      <t>キンガク</t>
    </rPh>
    <phoneticPr fontId="1"/>
  </si>
  <si>
    <t>甲　　・　　乙　　・　　丙</t>
    <rPh sb="0" eb="1">
      <t>コウ</t>
    </rPh>
    <rPh sb="6" eb="7">
      <t>オツ</t>
    </rPh>
    <rPh sb="12" eb="13">
      <t>ヘイ</t>
    </rPh>
    <phoneticPr fontId="1"/>
  </si>
  <si>
    <t>級</t>
    <rPh sb="0" eb="1">
      <t>キュウ</t>
    </rPh>
    <phoneticPr fontId="1"/>
  </si>
  <si>
    <t>（参加者出欠確認表）</t>
    <rPh sb="1" eb="4">
      <t>サンカシャ</t>
    </rPh>
    <rPh sb="4" eb="6">
      <t>シュッケツ</t>
    </rPh>
    <rPh sb="6" eb="8">
      <t>カクニン</t>
    </rPh>
    <rPh sb="8" eb="9">
      <t>ヒョウ</t>
    </rPh>
    <phoneticPr fontId="1"/>
  </si>
  <si>
    <t>AOTS Overseas Training Program</t>
    <phoneticPr fontId="1"/>
  </si>
  <si>
    <t>No</t>
    <phoneticPr fontId="1"/>
  </si>
  <si>
    <t>Company/Organization</t>
    <phoneticPr fontId="1"/>
  </si>
  <si>
    <t>Attendance Rocord</t>
    <phoneticPr fontId="1"/>
  </si>
  <si>
    <t>（参加者日当領収書）</t>
    <rPh sb="1" eb="4">
      <t>サンカシャ</t>
    </rPh>
    <rPh sb="4" eb="6">
      <t>ニットウ</t>
    </rPh>
    <rPh sb="6" eb="9">
      <t>リョウシュウショ</t>
    </rPh>
    <phoneticPr fontId="1"/>
  </si>
  <si>
    <t>RECEIPT</t>
    <phoneticPr fontId="1"/>
  </si>
  <si>
    <t>THIS IS TO CERTIFY THE RECEIPT OF THE FOLLOWING ALLOWANCE:</t>
    <phoneticPr fontId="1"/>
  </si>
  <si>
    <t>Daily Allowance:</t>
    <phoneticPr fontId="1"/>
  </si>
  <si>
    <t>@</t>
    <phoneticPr fontId="1"/>
  </si>
  <si>
    <t>×</t>
    <phoneticPr fontId="1"/>
  </si>
  <si>
    <t>days</t>
    <phoneticPr fontId="1"/>
  </si>
  <si>
    <t>=</t>
    <phoneticPr fontId="1"/>
  </si>
  <si>
    <t>-</t>
    <phoneticPr fontId="1"/>
  </si>
  <si>
    <t>Company</t>
    <phoneticPr fontId="1"/>
  </si>
  <si>
    <t>Signature</t>
    <phoneticPr fontId="1"/>
  </si>
  <si>
    <t>Invoice</t>
  </si>
  <si>
    <t xml:space="preserve">Re: </t>
  </si>
  <si>
    <t>Training Commissions</t>
  </si>
  <si>
    <t>Invoice to:</t>
  </si>
  <si>
    <t xml:space="preserve">Issued by: </t>
  </si>
  <si>
    <t>Address:</t>
  </si>
  <si>
    <t>Theme of Program:</t>
  </si>
  <si>
    <t>Training Period:</t>
  </si>
  <si>
    <t>Unit Price</t>
  </si>
  <si>
    <t>Yen</t>
  </si>
  <si>
    <t>Number of Participants:</t>
  </si>
  <si>
    <t>Participants</t>
  </si>
  <si>
    <t>Period of Program:</t>
  </si>
  <si>
    <t>Days</t>
  </si>
  <si>
    <t>Total Amount</t>
  </si>
  <si>
    <t>(Signature)</t>
  </si>
  <si>
    <t>（研修協力謝金請求書）</t>
    <rPh sb="1" eb="3">
      <t>ケンシュウ</t>
    </rPh>
    <rPh sb="3" eb="5">
      <t>キョウリョク</t>
    </rPh>
    <rPh sb="5" eb="7">
      <t>シャキン</t>
    </rPh>
    <rPh sb="7" eb="10">
      <t>セイキュウショ</t>
    </rPh>
    <phoneticPr fontId="20"/>
  </si>
  <si>
    <t>-</t>
    <phoneticPr fontId="1"/>
  </si>
  <si>
    <t>Mr. XXXXXX</t>
    <phoneticPr fontId="1"/>
  </si>
  <si>
    <t>（研修協力謝金領収書）</t>
    <rPh sb="1" eb="3">
      <t>ケンシュウ</t>
    </rPh>
    <rPh sb="3" eb="5">
      <t>キョウリョク</t>
    </rPh>
    <rPh sb="5" eb="7">
      <t>シャキン</t>
    </rPh>
    <rPh sb="7" eb="10">
      <t>リョウシュウショ</t>
    </rPh>
    <phoneticPr fontId="20"/>
  </si>
  <si>
    <t>Receipt</t>
    <phoneticPr fontId="1"/>
  </si>
  <si>
    <t>Director of Secretary（肩書）</t>
  </si>
  <si>
    <t>研修生氏名</t>
    <rPh sb="0" eb="3">
      <t>ケンシュウセイ</t>
    </rPh>
    <rPh sb="3" eb="5">
      <t>シメイ</t>
    </rPh>
    <phoneticPr fontId="1"/>
  </si>
  <si>
    <t>※</t>
    <phoneticPr fontId="1"/>
  </si>
  <si>
    <t>①</t>
    <phoneticPr fontId="1"/>
  </si>
  <si>
    <t>②</t>
    <phoneticPr fontId="1"/>
  </si>
  <si>
    <t>③</t>
    <phoneticPr fontId="1"/>
  </si>
  <si>
    <t>交通費は領収書が出るもののみ対象</t>
    <rPh sb="0" eb="3">
      <t>コウツウヒ</t>
    </rPh>
    <rPh sb="4" eb="7">
      <t>リョウシュウショ</t>
    </rPh>
    <rPh sb="8" eb="9">
      <t>デ</t>
    </rPh>
    <rPh sb="14" eb="16">
      <t>タイショウ</t>
    </rPh>
    <phoneticPr fontId="1"/>
  </si>
  <si>
    <t>④</t>
    <phoneticPr fontId="1"/>
  </si>
  <si>
    <t>⑤</t>
    <phoneticPr fontId="1"/>
  </si>
  <si>
    <t>「遠隔地」とは、原則として、空路または海路による移動が必要な場合をいいます。</t>
    <phoneticPr fontId="1"/>
  </si>
  <si>
    <t>ただし、陸路による移動における「遠隔地」とは以下の条件をすべて満たす場合をいいます。</t>
    <phoneticPr fontId="1"/>
  </si>
  <si>
    <t>研修生の勤務地等が研修実施地と同一市内でないこと</t>
    <phoneticPr fontId="1"/>
  </si>
  <si>
    <t>研修生の勤務地等から研修会場まで、50km以上離れていること</t>
    <rPh sb="0" eb="3">
      <t>ケンシュウセイ</t>
    </rPh>
    <rPh sb="4" eb="7">
      <t>キンムチ</t>
    </rPh>
    <rPh sb="7" eb="8">
      <t>トウ</t>
    </rPh>
    <rPh sb="10" eb="12">
      <t>ケンシュウ</t>
    </rPh>
    <rPh sb="12" eb="14">
      <t>カイジョウ</t>
    </rPh>
    <rPh sb="21" eb="23">
      <t>イジョウ</t>
    </rPh>
    <rPh sb="23" eb="24">
      <t>ハナ</t>
    </rPh>
    <phoneticPr fontId="1"/>
  </si>
  <si>
    <t>研修開始日前日から研修終了日翌日までの領収書のみ補助対象</t>
    <rPh sb="0" eb="2">
      <t>ケンシュウ</t>
    </rPh>
    <rPh sb="2" eb="4">
      <t>カイシ</t>
    </rPh>
    <rPh sb="4" eb="5">
      <t>ビ</t>
    </rPh>
    <rPh sb="5" eb="7">
      <t>ゼンジツ</t>
    </rPh>
    <rPh sb="9" eb="11">
      <t>ケンシュウ</t>
    </rPh>
    <rPh sb="11" eb="14">
      <t>シュウリョウビ</t>
    </rPh>
    <rPh sb="14" eb="16">
      <t>ヨクジツ</t>
    </rPh>
    <rPh sb="19" eb="22">
      <t>リョウシュウショ</t>
    </rPh>
    <rPh sb="24" eb="26">
      <t>ホジョ</t>
    </rPh>
    <rPh sb="26" eb="28">
      <t>タイショウ</t>
    </rPh>
    <phoneticPr fontId="1"/>
  </si>
  <si>
    <t>日付、利用区間、金額が明確な領収書のみ補助対象</t>
    <rPh sb="0" eb="2">
      <t>ヒヅケ</t>
    </rPh>
    <rPh sb="3" eb="5">
      <t>リヨウ</t>
    </rPh>
    <rPh sb="5" eb="7">
      <t>クカン</t>
    </rPh>
    <rPh sb="8" eb="10">
      <t>キンガク</t>
    </rPh>
    <rPh sb="11" eb="13">
      <t>メイカク</t>
    </rPh>
    <rPh sb="14" eb="17">
      <t>リョウシュウショ</t>
    </rPh>
    <rPh sb="19" eb="21">
      <t>ホジョ</t>
    </rPh>
    <rPh sb="21" eb="23">
      <t>タイショウ</t>
    </rPh>
    <phoneticPr fontId="1"/>
  </si>
  <si>
    <t>＊</t>
    <phoneticPr fontId="1"/>
  </si>
  <si>
    <t>添付書類：</t>
    <phoneticPr fontId="1"/>
  </si>
  <si>
    <t>遠隔地であることを証明するもの（交通機関の領収書・航空券コピーなど）</t>
    <phoneticPr fontId="1"/>
  </si>
  <si>
    <t>所属機関名</t>
    <rPh sb="0" eb="2">
      <t>ショゾク</t>
    </rPh>
    <rPh sb="2" eb="4">
      <t>キカン</t>
    </rPh>
    <rPh sb="4" eb="5">
      <t>メイ</t>
    </rPh>
    <phoneticPr fontId="1"/>
  </si>
  <si>
    <t>所属機関住所</t>
    <rPh sb="0" eb="2">
      <t>ショゾク</t>
    </rPh>
    <rPh sb="2" eb="4">
      <t>キカン</t>
    </rPh>
    <rPh sb="4" eb="6">
      <t>ジュウショ</t>
    </rPh>
    <phoneticPr fontId="1"/>
  </si>
  <si>
    <t>住所</t>
    <rPh sb="0" eb="2">
      <t>ジュウショ</t>
    </rPh>
    <phoneticPr fontId="1"/>
  </si>
  <si>
    <t>（陸路の場合は地図を添付してください。）</t>
    <rPh sb="1" eb="3">
      <t>リクロ</t>
    </rPh>
    <rPh sb="4" eb="6">
      <t>バアイ</t>
    </rPh>
    <rPh sb="7" eb="9">
      <t>チズ</t>
    </rPh>
    <rPh sb="10" eb="12">
      <t>テンプ</t>
    </rPh>
    <phoneticPr fontId="1"/>
  </si>
  <si>
    <t>振込先口座届</t>
    <rPh sb="0" eb="3">
      <t>フリコミサキ</t>
    </rPh>
    <rPh sb="3" eb="5">
      <t>コウザ</t>
    </rPh>
    <rPh sb="5" eb="6">
      <t>トドケ</t>
    </rPh>
    <phoneticPr fontId="1"/>
  </si>
  <si>
    <t>支払先情報</t>
    <rPh sb="0" eb="2">
      <t>シハライ</t>
    </rPh>
    <rPh sb="2" eb="3">
      <t>サキ</t>
    </rPh>
    <rPh sb="3" eb="5">
      <t>ジョウホウ</t>
    </rPh>
    <phoneticPr fontId="1"/>
  </si>
  <si>
    <t>支払区分</t>
    <rPh sb="0" eb="2">
      <t>シハライ</t>
    </rPh>
    <rPh sb="2" eb="4">
      <t>クブン</t>
    </rPh>
    <phoneticPr fontId="1"/>
  </si>
  <si>
    <t>取引先名</t>
    <rPh sb="0" eb="2">
      <t>トリヒキ</t>
    </rPh>
    <rPh sb="2" eb="3">
      <t>サキ</t>
    </rPh>
    <rPh sb="3" eb="4">
      <t>メイ</t>
    </rPh>
    <phoneticPr fontId="1"/>
  </si>
  <si>
    <t>取引先名カナ</t>
    <rPh sb="0" eb="2">
      <t>トリヒキ</t>
    </rPh>
    <rPh sb="2" eb="3">
      <t>サキ</t>
    </rPh>
    <rPh sb="3" eb="4">
      <t>メイ</t>
    </rPh>
    <phoneticPr fontId="1"/>
  </si>
  <si>
    <t>郵便番号</t>
    <rPh sb="0" eb="4">
      <t>ユウビンバンゴウ</t>
    </rPh>
    <phoneticPr fontId="1"/>
  </si>
  <si>
    <t>電話番号</t>
    <rPh sb="0" eb="2">
      <t>デンワ</t>
    </rPh>
    <rPh sb="2" eb="4">
      <t>バンゴウ</t>
    </rPh>
    <phoneticPr fontId="1"/>
  </si>
  <si>
    <t>口座情報</t>
    <rPh sb="0" eb="2">
      <t>コウザ</t>
    </rPh>
    <rPh sb="2" eb="4">
      <t>ジョウホウ</t>
    </rPh>
    <phoneticPr fontId="1"/>
  </si>
  <si>
    <t>銀行名</t>
    <rPh sb="0" eb="3">
      <t>ギンコウメイ</t>
    </rPh>
    <phoneticPr fontId="1"/>
  </si>
  <si>
    <t>支店名</t>
    <rPh sb="0" eb="3">
      <t>シテンメイ</t>
    </rPh>
    <phoneticPr fontId="1"/>
  </si>
  <si>
    <t>口座種別</t>
    <rPh sb="0" eb="2">
      <t>コウザ</t>
    </rPh>
    <rPh sb="2" eb="4">
      <t>シュベツ</t>
    </rPh>
    <phoneticPr fontId="1"/>
  </si>
  <si>
    <t>口座番号</t>
    <rPh sb="0" eb="2">
      <t>コウザ</t>
    </rPh>
    <rPh sb="2" eb="4">
      <t>バンゴウ</t>
    </rPh>
    <phoneticPr fontId="1"/>
  </si>
  <si>
    <t>口座名義カナ（半角）</t>
    <rPh sb="0" eb="2">
      <t>コウザ</t>
    </rPh>
    <rPh sb="2" eb="4">
      <t>メイギ</t>
    </rPh>
    <rPh sb="7" eb="9">
      <t>ハンカク</t>
    </rPh>
    <phoneticPr fontId="1"/>
  </si>
  <si>
    <t>備考</t>
    <rPh sb="0" eb="2">
      <t>ビコウ</t>
    </rPh>
    <phoneticPr fontId="1"/>
  </si>
  <si>
    <t>〒</t>
    <phoneticPr fontId="1"/>
  </si>
  <si>
    <t>-</t>
    <phoneticPr fontId="1"/>
  </si>
  <si>
    <t>1.</t>
    <phoneticPr fontId="1"/>
  </si>
  <si>
    <t>個人</t>
    <rPh sb="0" eb="2">
      <t>コジン</t>
    </rPh>
    <phoneticPr fontId="1"/>
  </si>
  <si>
    <t>2.</t>
    <phoneticPr fontId="1"/>
  </si>
  <si>
    <t>法人</t>
    <rPh sb="0" eb="2">
      <t>ホウジン</t>
    </rPh>
    <phoneticPr fontId="1"/>
  </si>
  <si>
    <t>3.</t>
    <phoneticPr fontId="1"/>
  </si>
  <si>
    <t>非居住者</t>
    <rPh sb="0" eb="4">
      <t>ヒキョジュウシャ</t>
    </rPh>
    <phoneticPr fontId="1"/>
  </si>
  <si>
    <t>普通預金</t>
    <rPh sb="0" eb="2">
      <t>フツウ</t>
    </rPh>
    <rPh sb="2" eb="4">
      <t>ヨキン</t>
    </rPh>
    <phoneticPr fontId="1"/>
  </si>
  <si>
    <t>当座預金</t>
    <rPh sb="0" eb="2">
      <t>トウザ</t>
    </rPh>
    <rPh sb="2" eb="4">
      <t>ヨキン</t>
    </rPh>
    <phoneticPr fontId="1"/>
  </si>
  <si>
    <t>（単位：円）</t>
    <rPh sb="1" eb="3">
      <t>タンイ</t>
    </rPh>
    <rPh sb="4" eb="5">
      <t>エン</t>
    </rPh>
    <phoneticPr fontId="1"/>
  </si>
  <si>
    <t>次に各シートへ移動し、入力内容が正しく反映されていることをご確認のうえ、黄色い網掛けのされたセルに追加情報をご入力ください。</t>
    <rPh sb="0" eb="1">
      <t>ツギ</t>
    </rPh>
    <rPh sb="2" eb="3">
      <t>カク</t>
    </rPh>
    <rPh sb="7" eb="9">
      <t>イドウ</t>
    </rPh>
    <rPh sb="11" eb="13">
      <t>ニュウリョク</t>
    </rPh>
    <rPh sb="13" eb="15">
      <t>ナイヨウ</t>
    </rPh>
    <rPh sb="16" eb="17">
      <t>タダ</t>
    </rPh>
    <rPh sb="19" eb="21">
      <t>ハンエイ</t>
    </rPh>
    <rPh sb="30" eb="32">
      <t>カクニン</t>
    </rPh>
    <phoneticPr fontId="1"/>
  </si>
  <si>
    <t>はじめに、本シートの「基本データ」項目にご入力ください。</t>
    <rPh sb="5" eb="6">
      <t>ホン</t>
    </rPh>
    <rPh sb="11" eb="13">
      <t>キホン</t>
    </rPh>
    <rPh sb="17" eb="19">
      <t>コウモク</t>
    </rPh>
    <rPh sb="21" eb="23">
      <t>ニュウリョク</t>
    </rPh>
    <phoneticPr fontId="1"/>
  </si>
  <si>
    <t>インドネシア語</t>
    <rPh sb="6" eb="7">
      <t>ゴ</t>
    </rPh>
    <phoneticPr fontId="1"/>
  </si>
  <si>
    <t>　貴協会規定に基づき、下記のとおり海外研修完了報告書を提出し、貴協会の基準に従い海外研修実施費（精算）を請求します。なお、請求する諸経費につき瑕疵があった場合は、当機関が最終責任を負うことを申し添えます。</t>
    <rPh sb="1" eb="2">
      <t>キ</t>
    </rPh>
    <rPh sb="2" eb="4">
      <t>キョウカイ</t>
    </rPh>
    <rPh sb="4" eb="6">
      <t>キテイ</t>
    </rPh>
    <rPh sb="7" eb="8">
      <t>モト</t>
    </rPh>
    <rPh sb="11" eb="13">
      <t>カキ</t>
    </rPh>
    <rPh sb="17" eb="19">
      <t>カイガイ</t>
    </rPh>
    <rPh sb="19" eb="21">
      <t>ケンシュウ</t>
    </rPh>
    <rPh sb="21" eb="23">
      <t>カンリョウ</t>
    </rPh>
    <rPh sb="23" eb="26">
      <t>ホウコクショ</t>
    </rPh>
    <rPh sb="27" eb="29">
      <t>テイシュツ</t>
    </rPh>
    <rPh sb="31" eb="32">
      <t>キ</t>
    </rPh>
    <rPh sb="32" eb="34">
      <t>キョウカイ</t>
    </rPh>
    <rPh sb="35" eb="37">
      <t>キジュン</t>
    </rPh>
    <rPh sb="38" eb="39">
      <t>シタガ</t>
    </rPh>
    <rPh sb="40" eb="42">
      <t>カイガイ</t>
    </rPh>
    <rPh sb="42" eb="44">
      <t>ケンシュウ</t>
    </rPh>
    <rPh sb="44" eb="46">
      <t>ジッシ</t>
    </rPh>
    <rPh sb="46" eb="47">
      <t>ヒ</t>
    </rPh>
    <rPh sb="48" eb="50">
      <t>セイサン</t>
    </rPh>
    <rPh sb="52" eb="54">
      <t>セイキュウ</t>
    </rPh>
    <rPh sb="61" eb="63">
      <t>セイキュウ</t>
    </rPh>
    <rPh sb="65" eb="66">
      <t>ショ</t>
    </rPh>
    <rPh sb="66" eb="68">
      <t>ケイヒ</t>
    </rPh>
    <rPh sb="71" eb="73">
      <t>カシ</t>
    </rPh>
    <rPh sb="77" eb="79">
      <t>バアイ</t>
    </rPh>
    <rPh sb="81" eb="82">
      <t>トウ</t>
    </rPh>
    <rPh sb="82" eb="84">
      <t>キカン</t>
    </rPh>
    <rPh sb="85" eb="87">
      <t>サイシュウ</t>
    </rPh>
    <rPh sb="87" eb="89">
      <t>セキニン</t>
    </rPh>
    <rPh sb="90" eb="91">
      <t>オ</t>
    </rPh>
    <rPh sb="95" eb="96">
      <t>モウ</t>
    </rPh>
    <rPh sb="97" eb="98">
      <t>ソ</t>
    </rPh>
    <phoneticPr fontId="1"/>
  </si>
  <si>
    <t>所属機関名（略号不可）</t>
    <rPh sb="0" eb="2">
      <t>ショゾク</t>
    </rPh>
    <rPh sb="2" eb="4">
      <t>キカン</t>
    </rPh>
    <rPh sb="4" eb="5">
      <t>メイ</t>
    </rPh>
    <phoneticPr fontId="1"/>
  </si>
  <si>
    <t>Name of Participant</t>
    <phoneticPr fontId="1"/>
  </si>
  <si>
    <t>Name</t>
    <phoneticPr fontId="1"/>
  </si>
  <si>
    <r>
      <t>研修会場</t>
    </r>
    <r>
      <rPr>
        <sz val="11"/>
        <color theme="1"/>
        <rFont val="ＭＳ Ｐ明朝"/>
        <family val="1"/>
        <charset val="128"/>
      </rPr>
      <t>（名称／住所／TEL）</t>
    </r>
    <rPh sb="0" eb="2">
      <t>ケンシュウ</t>
    </rPh>
    <rPh sb="2" eb="4">
      <t>カイジョウ</t>
    </rPh>
    <rPh sb="5" eb="7">
      <t>メイショウ</t>
    </rPh>
    <rPh sb="8" eb="10">
      <t>ジュウショ</t>
    </rPh>
    <phoneticPr fontId="1"/>
  </si>
  <si>
    <t>研修生の選考基準（職務内容、職位、実務経験年数等）　※「研修生名簿（別添Ⅲ）」参照</t>
    <rPh sb="0" eb="3">
      <t>ケンシュウセイ</t>
    </rPh>
    <rPh sb="4" eb="6">
      <t>センコウ</t>
    </rPh>
    <rPh sb="6" eb="8">
      <t>キジュン</t>
    </rPh>
    <rPh sb="9" eb="11">
      <t>ショクム</t>
    </rPh>
    <rPh sb="11" eb="13">
      <t>ナイヨウ</t>
    </rPh>
    <rPh sb="14" eb="16">
      <t>ショクイ</t>
    </rPh>
    <rPh sb="17" eb="19">
      <t>ジツム</t>
    </rPh>
    <rPh sb="19" eb="21">
      <t>ケイケン</t>
    </rPh>
    <rPh sb="21" eb="23">
      <t>ネンスウ</t>
    </rPh>
    <rPh sb="23" eb="24">
      <t>トウ</t>
    </rPh>
    <rPh sb="28" eb="31">
      <t>ケンシュウセイ</t>
    </rPh>
    <rPh sb="31" eb="33">
      <t>メイボ</t>
    </rPh>
    <rPh sb="34" eb="36">
      <t>ベッテン</t>
    </rPh>
    <rPh sb="39" eb="41">
      <t>サンショウ</t>
    </rPh>
    <phoneticPr fontId="1"/>
  </si>
  <si>
    <t>遠隔地からの参加者のための宿泊費等明細</t>
    <rPh sb="0" eb="3">
      <t>エンカクチ</t>
    </rPh>
    <rPh sb="6" eb="9">
      <t>サンカシャ</t>
    </rPh>
    <rPh sb="13" eb="16">
      <t>シュクハクヒ</t>
    </rPh>
    <rPh sb="16" eb="17">
      <t>トウ</t>
    </rPh>
    <rPh sb="17" eb="19">
      <t>メイサイ</t>
    </rPh>
    <phoneticPr fontId="1"/>
  </si>
  <si>
    <t>交通費</t>
    <rPh sb="0" eb="3">
      <t>コウツウヒ</t>
    </rPh>
    <phoneticPr fontId="1"/>
  </si>
  <si>
    <t>山田講師</t>
    <rPh sb="2" eb="4">
      <t>コウシ</t>
    </rPh>
    <phoneticPr fontId="1"/>
  </si>
  <si>
    <t>●●講師</t>
    <rPh sb="2" eb="4">
      <t>コウシ</t>
    </rPh>
    <phoneticPr fontId="1"/>
  </si>
  <si>
    <t>タナカ通訳</t>
    <rPh sb="3" eb="5">
      <t>ツウヤク</t>
    </rPh>
    <phoneticPr fontId="1"/>
  </si>
  <si>
    <t>▲▲通訳</t>
    <rPh sb="2" eb="4">
      <t>ツウヤク</t>
    </rPh>
    <phoneticPr fontId="1"/>
  </si>
  <si>
    <t>遠隔地からの参加者のための宿泊費等明細</t>
    <rPh sb="16" eb="17">
      <t>トウ</t>
    </rPh>
    <rPh sb="17" eb="19">
      <t>メイサイ</t>
    </rPh>
    <phoneticPr fontId="1"/>
  </si>
  <si>
    <t>【低炭素】AOTS海外研修書式</t>
    <rPh sb="1" eb="4">
      <t>テイタンソ</t>
    </rPh>
    <rPh sb="9" eb="11">
      <t>カイガイ</t>
    </rPh>
    <rPh sb="11" eb="13">
      <t>ケンシュウ</t>
    </rPh>
    <rPh sb="13" eb="15">
      <t>ショシキ</t>
    </rPh>
    <phoneticPr fontId="1"/>
  </si>
  <si>
    <t>【低炭素技術を輸出するための人材育成支援事業（低炭素技術輸出促進人材育成支援事業）】</t>
    <phoneticPr fontId="1"/>
  </si>
  <si>
    <t>【低炭素技術を輸出するための人材育成支援事業（低炭素技術輸出促進人材育成支援事業）】</t>
    <phoneticPr fontId="1"/>
  </si>
  <si>
    <t>【低炭素技術を輸出するための人材育成支援事業（低炭素技術輸出促進人材育成支援事業）】</t>
    <phoneticPr fontId="1"/>
  </si>
  <si>
    <t>【低炭素技術を輸出するための人材育成支援事業（低炭素技術輸出促進人材育成支援事業）】</t>
    <phoneticPr fontId="1"/>
  </si>
  <si>
    <t>【低炭素】2020年度 直後評価集計プログラム　集計表</t>
    <rPh sb="1" eb="4">
      <t>テイタンソ</t>
    </rPh>
    <phoneticPr fontId="1"/>
  </si>
  <si>
    <t>海外研修実施予算概算：</t>
    <rPh sb="0" eb="2">
      <t>カイガイ</t>
    </rPh>
    <rPh sb="2" eb="4">
      <t>ケンシュウ</t>
    </rPh>
    <rPh sb="4" eb="6">
      <t>ジッシ</t>
    </rPh>
    <rPh sb="6" eb="8">
      <t>ヨサン</t>
    </rPh>
    <rPh sb="8" eb="10">
      <t>ガイサン</t>
    </rPh>
    <phoneticPr fontId="1"/>
  </si>
  <si>
    <t>海外研修実施予算概算（別紙2）</t>
    <rPh sb="0" eb="2">
      <t>カイガイ</t>
    </rPh>
    <rPh sb="2" eb="4">
      <t>ケンシュウ</t>
    </rPh>
    <rPh sb="4" eb="6">
      <t>ジッシ</t>
    </rPh>
    <rPh sb="6" eb="8">
      <t>ヨサン</t>
    </rPh>
    <rPh sb="8" eb="10">
      <t>ガイサン</t>
    </rPh>
    <rPh sb="11" eb="13">
      <t>ベッシ</t>
    </rPh>
    <phoneticPr fontId="1"/>
  </si>
  <si>
    <r>
      <t>研修生数</t>
    </r>
    <r>
      <rPr>
        <sz val="11"/>
        <color theme="1"/>
        <rFont val="ＭＳ Ｐ明朝"/>
        <family val="1"/>
        <charset val="128"/>
      </rPr>
      <t>（第三国型の場合、国別人数内訳入力を括弧内にご入力ください。）</t>
    </r>
    <rPh sb="0" eb="3">
      <t>ケンシュウセイ</t>
    </rPh>
    <rPh sb="3" eb="4">
      <t>スウ</t>
    </rPh>
    <rPh sb="5" eb="6">
      <t>ダイ</t>
    </rPh>
    <rPh sb="6" eb="8">
      <t>サンゴク</t>
    </rPh>
    <rPh sb="8" eb="9">
      <t>ガタ</t>
    </rPh>
    <rPh sb="10" eb="12">
      <t>バアイ</t>
    </rPh>
    <rPh sb="13" eb="15">
      <t>クニベツ</t>
    </rPh>
    <rPh sb="15" eb="17">
      <t>ニンズウ</t>
    </rPh>
    <rPh sb="17" eb="19">
      <t>ウチワケ</t>
    </rPh>
    <rPh sb="19" eb="21">
      <t>ニュウリョク</t>
    </rPh>
    <rPh sb="22" eb="24">
      <t>カッコ</t>
    </rPh>
    <rPh sb="24" eb="25">
      <t>ナイ</t>
    </rPh>
    <rPh sb="27" eb="29">
      <t>ニュウリョク</t>
    </rPh>
    <phoneticPr fontId="1"/>
  </si>
  <si>
    <t>海外研修実施予算概算</t>
    <rPh sb="0" eb="2">
      <t>カイガイ</t>
    </rPh>
    <rPh sb="2" eb="4">
      <t>ケンシュウ</t>
    </rPh>
    <rPh sb="4" eb="6">
      <t>ジッシ</t>
    </rPh>
    <rPh sb="6" eb="8">
      <t>ヨサン</t>
    </rPh>
    <rPh sb="8" eb="10">
      <t>ガイサン</t>
    </rPh>
    <phoneticPr fontId="1"/>
  </si>
  <si>
    <t>海外研修実施費実績額並びに精算払請求金額の算出内訳（別紙2）</t>
    <rPh sb="0" eb="2">
      <t>カイガイ</t>
    </rPh>
    <rPh sb="2" eb="4">
      <t>ケンシュウ</t>
    </rPh>
    <rPh sb="4" eb="6">
      <t>ジッシ</t>
    </rPh>
    <rPh sb="6" eb="7">
      <t>ヒ</t>
    </rPh>
    <rPh sb="7" eb="9">
      <t>ジッセキ</t>
    </rPh>
    <rPh sb="9" eb="10">
      <t>ガク</t>
    </rPh>
    <rPh sb="10" eb="11">
      <t>ナラ</t>
    </rPh>
    <rPh sb="13" eb="15">
      <t>セイサン</t>
    </rPh>
    <rPh sb="15" eb="16">
      <t>バライ</t>
    </rPh>
    <rPh sb="16" eb="18">
      <t>セイキュウ</t>
    </rPh>
    <rPh sb="18" eb="20">
      <t>キンガク</t>
    </rPh>
    <rPh sb="21" eb="23">
      <t>サンシュツ</t>
    </rPh>
    <rPh sb="23" eb="25">
      <t>ウチワケ</t>
    </rPh>
    <rPh sb="26" eb="28">
      <t>ベッシ</t>
    </rPh>
    <phoneticPr fontId="1"/>
  </si>
  <si>
    <t>【低炭素】海外研修直後評価調査票（研修生用）（写）</t>
    <rPh sb="1" eb="4">
      <t>テイタンソ</t>
    </rPh>
    <phoneticPr fontId="1"/>
  </si>
  <si>
    <t>①</t>
    <phoneticPr fontId="1"/>
  </si>
  <si>
    <t>②</t>
    <phoneticPr fontId="1"/>
  </si>
  <si>
    <t>別紙1.</t>
    <phoneticPr fontId="1"/>
  </si>
  <si>
    <t>別添Ⅰ.</t>
  </si>
  <si>
    <t>講師・管理員略歴書</t>
    <rPh sb="3" eb="5">
      <t>カンリ</t>
    </rPh>
    <rPh sb="5" eb="6">
      <t>イン</t>
    </rPh>
    <phoneticPr fontId="1"/>
  </si>
  <si>
    <t>④</t>
    <phoneticPr fontId="1"/>
  </si>
  <si>
    <t>別添Ⅱ.</t>
  </si>
  <si>
    <t>別紙2.</t>
    <phoneticPr fontId="1"/>
  </si>
  <si>
    <t>別紙4.</t>
    <phoneticPr fontId="1"/>
  </si>
  <si>
    <t>講師・管理員略歴書　【海外研修実施希望申請の③と同書式】</t>
    <rPh sb="3" eb="5">
      <t>カンリ</t>
    </rPh>
    <rPh sb="5" eb="6">
      <t>イン</t>
    </rPh>
    <rPh sb="11" eb="13">
      <t>カイガイ</t>
    </rPh>
    <rPh sb="13" eb="15">
      <t>ケンシュウ</t>
    </rPh>
    <rPh sb="15" eb="17">
      <t>ジッシ</t>
    </rPh>
    <rPh sb="17" eb="19">
      <t>キボウ</t>
    </rPh>
    <rPh sb="19" eb="21">
      <t>シンセイ</t>
    </rPh>
    <rPh sb="24" eb="25">
      <t>ドウ</t>
    </rPh>
    <rPh sb="25" eb="27">
      <t>ショシキ</t>
    </rPh>
    <phoneticPr fontId="1"/>
  </si>
  <si>
    <t>別添Ⅲ.</t>
  </si>
  <si>
    <t>別添Ⅳ.</t>
  </si>
  <si>
    <t>参加者日当領収書</t>
    <phoneticPr fontId="1"/>
  </si>
  <si>
    <t>⑭</t>
  </si>
  <si>
    <t>⑮</t>
  </si>
  <si>
    <t>②</t>
    <phoneticPr fontId="1"/>
  </si>
  <si>
    <t>①</t>
    <phoneticPr fontId="1"/>
  </si>
  <si>
    <t>別紙1.</t>
    <phoneticPr fontId="1"/>
  </si>
  <si>
    <t>③</t>
    <phoneticPr fontId="1"/>
  </si>
  <si>
    <t>通訳略歴書</t>
    <phoneticPr fontId="1"/>
  </si>
  <si>
    <t>⑤</t>
    <phoneticPr fontId="1"/>
  </si>
  <si>
    <t>海外研修実施予算概算</t>
    <phoneticPr fontId="1"/>
  </si>
  <si>
    <t>⑥</t>
    <phoneticPr fontId="1"/>
  </si>
  <si>
    <t>別紙3.</t>
    <phoneticPr fontId="1"/>
  </si>
  <si>
    <t>⑦</t>
    <phoneticPr fontId="1"/>
  </si>
  <si>
    <t>個人情報の取り扱いについて</t>
    <phoneticPr fontId="1"/>
  </si>
  <si>
    <t>別紙2.</t>
    <phoneticPr fontId="1"/>
  </si>
  <si>
    <t>④</t>
    <phoneticPr fontId="1"/>
  </si>
  <si>
    <t>通訳略歴書　【海外研修実施希望申請の④と同書式】</t>
    <phoneticPr fontId="1"/>
  </si>
  <si>
    <t>研修協力謝金請求書</t>
    <phoneticPr fontId="1"/>
  </si>
  <si>
    <t>研修協力謝金領収書</t>
    <phoneticPr fontId="1"/>
  </si>
  <si>
    <t>振込先口座届</t>
    <phoneticPr fontId="1"/>
  </si>
  <si>
    <t>（別添Ⅳ）</t>
    <rPh sb="1" eb="3">
      <t>ベッテン</t>
    </rPh>
    <phoneticPr fontId="1"/>
  </si>
  <si>
    <t>講師・管理員略歴書（別添Ⅰ）</t>
    <rPh sb="0" eb="2">
      <t>コウシ</t>
    </rPh>
    <rPh sb="3" eb="5">
      <t>カンリ</t>
    </rPh>
    <rPh sb="5" eb="6">
      <t>イン</t>
    </rPh>
    <rPh sb="6" eb="9">
      <t>リャクレキショ</t>
    </rPh>
    <rPh sb="10" eb="12">
      <t>ベッテン</t>
    </rPh>
    <phoneticPr fontId="1"/>
  </si>
  <si>
    <t>通訳略歴書（別添Ⅱ）</t>
    <rPh sb="0" eb="2">
      <t>ツウヤク</t>
    </rPh>
    <rPh sb="2" eb="5">
      <t>リャクレキショ</t>
    </rPh>
    <rPh sb="6" eb="8">
      <t>ベッテン</t>
    </rPh>
    <phoneticPr fontId="1"/>
  </si>
  <si>
    <r>
      <t>研修内容</t>
    </r>
    <r>
      <rPr>
        <b/>
        <vertAlign val="superscript"/>
        <sz val="11"/>
        <color theme="1"/>
        <rFont val="ＭＳ Ｐ明朝"/>
        <family val="1"/>
        <charset val="128"/>
      </rPr>
      <t>（注1）</t>
    </r>
    <r>
      <rPr>
        <sz val="11"/>
        <color theme="1"/>
        <rFont val="ＭＳ Ｐ明朝"/>
        <family val="1"/>
        <charset val="128"/>
      </rPr>
      <t>（海外研修日程案：別添1）</t>
    </r>
    <rPh sb="0" eb="2">
      <t>ケンシュウ</t>
    </rPh>
    <rPh sb="2" eb="4">
      <t>ナイヨウ</t>
    </rPh>
    <rPh sb="5" eb="6">
      <t>チュウ</t>
    </rPh>
    <rPh sb="9" eb="11">
      <t>カイガイ</t>
    </rPh>
    <rPh sb="11" eb="13">
      <t>ケンシュウ</t>
    </rPh>
    <rPh sb="13" eb="15">
      <t>ニッテイ</t>
    </rPh>
    <rPh sb="15" eb="16">
      <t>アン</t>
    </rPh>
    <rPh sb="17" eb="19">
      <t>ベッテン</t>
    </rPh>
    <phoneticPr fontId="1"/>
  </si>
  <si>
    <t>（別添1）</t>
    <rPh sb="1" eb="3">
      <t>ベッテン</t>
    </rPh>
    <phoneticPr fontId="1"/>
  </si>
  <si>
    <t>別添1.</t>
    <rPh sb="0" eb="2">
      <t>ベッテン</t>
    </rPh>
    <phoneticPr fontId="1"/>
  </si>
  <si>
    <t>海外研修日程案（別添1）</t>
    <rPh sb="0" eb="2">
      <t>カイガイ</t>
    </rPh>
    <rPh sb="2" eb="4">
      <t>ケンシュウ</t>
    </rPh>
    <rPh sb="4" eb="6">
      <t>ニッテイ</t>
    </rPh>
    <rPh sb="6" eb="7">
      <t>アン</t>
    </rPh>
    <rPh sb="8" eb="10">
      <t>ベッテン</t>
    </rPh>
    <phoneticPr fontId="1"/>
  </si>
  <si>
    <t>講師・管理員略歴書（別添Ⅰ）</t>
    <rPh sb="0" eb="2">
      <t>コウシ</t>
    </rPh>
    <rPh sb="3" eb="5">
      <t>カンリ</t>
    </rPh>
    <rPh sb="5" eb="6">
      <t>イン</t>
    </rPh>
    <rPh sb="6" eb="9">
      <t>リャクレキショ</t>
    </rPh>
    <rPh sb="10" eb="12">
      <t>ベッテン</t>
    </rPh>
    <phoneticPr fontId="1"/>
  </si>
  <si>
    <t>通訳略歴書（別添Ⅱ）</t>
    <rPh sb="0" eb="2">
      <t>ツウヤク</t>
    </rPh>
    <rPh sb="2" eb="5">
      <t>リャクレキショ</t>
    </rPh>
    <rPh sb="6" eb="8">
      <t>ベッテン</t>
    </rPh>
    <phoneticPr fontId="1"/>
  </si>
  <si>
    <t>研修生名簿（別添Ⅲ）</t>
    <rPh sb="0" eb="3">
      <t>ケンシュウセイ</t>
    </rPh>
    <rPh sb="3" eb="5">
      <t>メイボ</t>
    </rPh>
    <rPh sb="6" eb="8">
      <t>ベッテン</t>
    </rPh>
    <phoneticPr fontId="1"/>
  </si>
  <si>
    <t>海外研修実績日程表（別添Ⅳ）</t>
    <rPh sb="0" eb="2">
      <t>カイガイ</t>
    </rPh>
    <rPh sb="2" eb="4">
      <t>ケンシュウ</t>
    </rPh>
    <rPh sb="4" eb="6">
      <t>ジッセキ</t>
    </rPh>
    <rPh sb="6" eb="9">
      <t>ニッテイヒョウ</t>
    </rPh>
    <rPh sb="10" eb="12">
      <t>ベッテン</t>
    </rPh>
    <phoneticPr fontId="1"/>
  </si>
  <si>
    <t>海外研修実施結果（報告書）（別紙1）</t>
    <rPh sb="0" eb="2">
      <t>カイガイ</t>
    </rPh>
    <rPh sb="2" eb="4">
      <t>ケンシュウ</t>
    </rPh>
    <rPh sb="4" eb="6">
      <t>ジッシ</t>
    </rPh>
    <rPh sb="6" eb="8">
      <t>ケッカ</t>
    </rPh>
    <rPh sb="9" eb="12">
      <t>ホウコクショ</t>
    </rPh>
    <rPh sb="14" eb="16">
      <t>ベッシ</t>
    </rPh>
    <phoneticPr fontId="1"/>
  </si>
  <si>
    <t>実施マニュアルP.21～22をご参照のうえ、番号順に必要書類を添付してください。</t>
    <rPh sb="0" eb="2">
      <t>ジッシ</t>
    </rPh>
    <rPh sb="16" eb="18">
      <t>サンショウ</t>
    </rPh>
    <rPh sb="22" eb="24">
      <t>バンゴウ</t>
    </rPh>
    <rPh sb="24" eb="25">
      <t>ジュン</t>
    </rPh>
    <rPh sb="26" eb="28">
      <t>ヒツヨウ</t>
    </rPh>
    <rPh sb="28" eb="30">
      <t>ショルイ</t>
    </rPh>
    <rPh sb="31" eb="33">
      <t>テンプ</t>
    </rPh>
    <phoneticPr fontId="1"/>
  </si>
  <si>
    <t>7段階でそれぞれの質問に対して
評点を付けてください。
わからない場合は、0をご入力ください。</t>
    <rPh sb="1" eb="3">
      <t>ダンカイ</t>
    </rPh>
    <rPh sb="9" eb="11">
      <t>シツモン</t>
    </rPh>
    <rPh sb="12" eb="13">
      <t>タイ</t>
    </rPh>
    <rPh sb="16" eb="18">
      <t>ヒョウテン</t>
    </rPh>
    <rPh sb="19" eb="20">
      <t>ツ</t>
    </rPh>
    <rPh sb="34" eb="36">
      <t>バアイ</t>
    </rPh>
    <rPh sb="41" eb="43">
      <t>ニュウリョク</t>
    </rPh>
    <phoneticPr fontId="1"/>
  </si>
  <si>
    <t>+62123456789</t>
    <phoneticPr fontId="1"/>
  </si>
  <si>
    <t>MYR</t>
    <phoneticPr fontId="1"/>
  </si>
  <si>
    <t>当該研修が新聞、雑誌等で紹介された場合はその記事の写し（出典を明記してください。）</t>
    <rPh sb="0" eb="2">
      <t>トウガイ</t>
    </rPh>
    <rPh sb="2" eb="4">
      <t>ケンシュウ</t>
    </rPh>
    <rPh sb="5" eb="7">
      <t>シンブン</t>
    </rPh>
    <rPh sb="8" eb="10">
      <t>ザッシ</t>
    </rPh>
    <rPh sb="10" eb="11">
      <t>トウ</t>
    </rPh>
    <rPh sb="12" eb="14">
      <t>ショウカイ</t>
    </rPh>
    <rPh sb="17" eb="19">
      <t>バアイ</t>
    </rPh>
    <rPh sb="22" eb="24">
      <t>キジ</t>
    </rPh>
    <rPh sb="25" eb="26">
      <t>ウツ</t>
    </rPh>
    <rPh sb="28" eb="30">
      <t>シュッテン</t>
    </rPh>
    <rPh sb="31" eb="33">
      <t>メイキ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</si>
</sst>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176" formatCode="&quot;〒&quot;@"/>
    <numFmt numFmtId="177" formatCode="#,###&quot;名&quot;"/>
    <numFmt numFmtId="178" formatCode="[$-F800]dddd\,\ mmmm\ dd\,\ yyyy"/>
    <numFmt numFmtId="179" formatCode="yyyy&quot;年&quot;m&quot;月&quot;;@"/>
    <numFmt numFmtId="180" formatCode="&quot;（&quot;#,###&quot;日間）&quot;"/>
    <numFmt numFmtId="181" formatCode="#,###&quot;円&quot;"/>
    <numFmt numFmtId="182" formatCode="#,###&quot;日間&quot;"/>
    <numFmt numFmtId="183" formatCode="&quot;(&quot;aaa&quot;)&quot;"/>
    <numFmt numFmtId="184" formatCode="0.0&quot; hrs&quot;"/>
    <numFmt numFmtId="185" formatCode="#,##0.0_ "/>
    <numFmt numFmtId="186" formatCode="&quot;（実施国：&quot;@&quot;）&quot;"/>
    <numFmt numFmtId="187" formatCode="#&quot;年&quot;"/>
    <numFmt numFmtId="188" formatCode="#,###&quot;千円&quot;"/>
    <numFmt numFmtId="189" formatCode="#,###&quot;人&quot;"/>
    <numFmt numFmtId="190" formatCode="&quot;（予定人数：&quot;#&quot;名）&quot;"/>
    <numFmt numFmtId="191" formatCode="#&quot;年／&quot;"/>
    <numFmt numFmtId="192" formatCode="#,###&quot;名／&quot;"/>
    <numFmt numFmtId="193" formatCode="#,###&quot;千円／&quot;"/>
    <numFmt numFmtId="194" formatCode="#&quot;級&quot;"/>
    <numFmt numFmtId="195" formatCode="#,###&quot;円/h&quot;"/>
    <numFmt numFmtId="196" formatCode="#&quot;月&quot;"/>
    <numFmt numFmtId="197" formatCode="#,##0_ ;[Red]\-#,##0\ "/>
    <numFmt numFmtId="198" formatCode="&quot;（ &quot;#,###&quot; ）名&quot;"/>
    <numFmt numFmtId="199" formatCode="&quot;（満　&quot;#&quot;　歳）&quot;"/>
    <numFmt numFmtId="200" formatCode="&quot;合計参加人数：　&quot;#,###&quot;　名&quot;"/>
    <numFmt numFmtId="201" formatCode="#,###&quot;　名、&quot;"/>
    <numFmt numFmtId="202" formatCode="#,###&quot;　名）&quot;"/>
    <numFmt numFmtId="203" formatCode="#&quot;日&quot;"/>
    <numFmt numFmtId="204" formatCode="#&quot;　日】&quot;"/>
    <numFmt numFmtId="205" formatCode="#&quot;日間&quot;"/>
    <numFmt numFmtId="206" formatCode="#&quot;名&quot;"/>
    <numFmt numFmtId="207" formatCode="&quot;（&quot;aaa&quot;）&quot;"/>
    <numFmt numFmtId="208" formatCode="[$-409]mmmm\ d\,\ yyyy;@"/>
    <numFmt numFmtId="209" formatCode="#,##0.00_ "/>
    <numFmt numFmtId="210" formatCode="[$-409]mmm/d/yyyy;@"/>
  </numFmts>
  <fonts count="25">
    <font>
      <sz val="11"/>
      <color theme="1"/>
      <name val="ＭＳ Ｐゴシック"/>
      <family val="2"/>
      <charset val="128"/>
      <scheme val="minor"/>
    </font>
    <font>
      <sz val="6"/>
      <name val="ＭＳ Ｐゴシック"/>
      <family val="2"/>
      <charset val="128"/>
      <scheme val="minor"/>
    </font>
    <font>
      <b/>
      <sz val="14"/>
      <color theme="1"/>
      <name val="ＭＳ Ｐ明朝"/>
      <family val="1"/>
      <charset val="128"/>
    </font>
    <font>
      <sz val="11"/>
      <color theme="1"/>
      <name val="ＭＳ Ｐ明朝"/>
      <family val="1"/>
      <charset val="128"/>
    </font>
    <font>
      <b/>
      <sz val="12"/>
      <color theme="1"/>
      <name val="ＭＳ Ｐ明朝"/>
      <family val="1"/>
      <charset val="128"/>
    </font>
    <font>
      <b/>
      <sz val="11"/>
      <color theme="1"/>
      <name val="ＭＳ Ｐ明朝"/>
      <family val="1"/>
      <charset val="128"/>
    </font>
    <font>
      <sz val="11"/>
      <color rgb="FFFF0000"/>
      <name val="ＭＳ Ｐ明朝"/>
      <family val="1"/>
      <charset val="128"/>
    </font>
    <font>
      <b/>
      <sz val="11"/>
      <color rgb="FFFF0000"/>
      <name val="ＭＳ Ｐ明朝"/>
      <family val="1"/>
      <charset val="128"/>
    </font>
    <font>
      <sz val="12"/>
      <color theme="1"/>
      <name val="ＭＳ Ｐ明朝"/>
      <family val="1"/>
      <charset val="128"/>
    </font>
    <font>
      <vertAlign val="superscript"/>
      <sz val="11"/>
      <color theme="1"/>
      <name val="ＭＳ Ｐ明朝"/>
      <family val="1"/>
      <charset val="128"/>
    </font>
    <font>
      <sz val="10"/>
      <color theme="1"/>
      <name val="ＭＳ Ｐ明朝"/>
      <family val="1"/>
      <charset val="128"/>
    </font>
    <font>
      <b/>
      <vertAlign val="superscript"/>
      <sz val="11"/>
      <color theme="1"/>
      <name val="ＭＳ Ｐ明朝"/>
      <family val="1"/>
      <charset val="128"/>
    </font>
    <font>
      <sz val="11"/>
      <name val="ＭＳ Ｐゴシック"/>
      <family val="3"/>
      <charset val="128"/>
    </font>
    <font>
      <sz val="10"/>
      <color indexed="8"/>
      <name val="ＭＳ Ｐ明朝"/>
      <family val="1"/>
      <charset val="128"/>
    </font>
    <font>
      <sz val="10"/>
      <name val="ＭＳ Ｐ明朝"/>
      <family val="1"/>
      <charset val="128"/>
    </font>
    <font>
      <sz val="9"/>
      <color theme="1"/>
      <name val="ＭＳ Ｐ明朝"/>
      <family val="1"/>
      <charset val="128"/>
    </font>
    <font>
      <sz val="10"/>
      <color indexed="81"/>
      <name val="ＭＳ Ｐゴシック"/>
      <family val="3"/>
      <charset val="128"/>
    </font>
    <font>
      <b/>
      <sz val="10"/>
      <color indexed="81"/>
      <name val="ＭＳ Ｐゴシック"/>
      <family val="3"/>
      <charset val="128"/>
    </font>
    <font>
      <sz val="11"/>
      <name val="ＭＳ 明朝"/>
      <family val="1"/>
      <charset val="128"/>
    </font>
    <font>
      <sz val="11"/>
      <name val="ＭＳ Ｐ明朝"/>
      <family val="1"/>
      <charset val="128"/>
    </font>
    <font>
      <b/>
      <sz val="11"/>
      <color theme="3"/>
      <name val="ＭＳ Ｐゴシック"/>
      <family val="2"/>
      <charset val="128"/>
      <scheme val="minor"/>
    </font>
    <font>
      <sz val="11"/>
      <color theme="1"/>
      <name val="Times New Roman"/>
      <family val="1"/>
    </font>
    <font>
      <sz val="14"/>
      <color theme="1"/>
      <name val="Times New Roman"/>
      <family val="1"/>
    </font>
    <font>
      <b/>
      <sz val="11"/>
      <color theme="1"/>
      <name val="Times New Roman"/>
      <family val="1"/>
    </font>
    <font>
      <b/>
      <sz val="14"/>
      <color theme="1"/>
      <name val="Times New Roman"/>
      <family val="1"/>
    </font>
  </fonts>
  <fills count="11">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rgb="FFCCFFFF"/>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164">
    <border>
      <left/>
      <right/>
      <top/>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top style="medium">
        <color indexed="64"/>
      </top>
      <bottom style="thin">
        <color indexed="64"/>
      </bottom>
      <diagonal/>
    </border>
    <border>
      <left/>
      <right/>
      <top style="dotted">
        <color indexed="64"/>
      </top>
      <bottom style="medium">
        <color indexed="64"/>
      </bottom>
      <diagonal/>
    </border>
    <border>
      <left/>
      <right/>
      <top style="dotted">
        <color indexed="64"/>
      </top>
      <bottom style="dotted">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hair">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medium">
        <color indexed="64"/>
      </right>
      <top style="dotted">
        <color indexed="64"/>
      </top>
      <bottom style="hair">
        <color indexed="64"/>
      </bottom>
      <diagonal/>
    </border>
    <border>
      <left style="thin">
        <color indexed="64"/>
      </left>
      <right/>
      <top style="thin">
        <color indexed="64"/>
      </top>
      <bottom style="dotted">
        <color indexed="64"/>
      </bottom>
      <diagonal/>
    </border>
    <border>
      <left style="thin">
        <color indexed="64"/>
      </left>
      <right/>
      <top style="dotted">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hair">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hair">
        <color indexed="64"/>
      </bottom>
      <diagonal/>
    </border>
    <border>
      <left style="medium">
        <color indexed="64"/>
      </left>
      <right style="medium">
        <color indexed="64"/>
      </right>
      <top style="thin">
        <color indexed="64"/>
      </top>
      <bottom/>
      <diagonal/>
    </border>
    <border>
      <left style="thin">
        <color indexed="64"/>
      </left>
      <right/>
      <top style="medium">
        <color indexed="64"/>
      </top>
      <bottom style="dotted">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dotted">
        <color indexed="64"/>
      </left>
      <right/>
      <top style="thin">
        <color indexed="64"/>
      </top>
      <bottom style="dotted">
        <color indexed="64"/>
      </bottom>
      <diagonal/>
    </border>
    <border>
      <left style="dotted">
        <color indexed="64"/>
      </left>
      <right/>
      <top style="dotted">
        <color indexed="64"/>
      </top>
      <bottom style="medium">
        <color indexed="64"/>
      </bottom>
      <diagonal/>
    </border>
    <border>
      <left style="dotted">
        <color indexed="64"/>
      </left>
      <right/>
      <top style="dotted">
        <color indexed="64"/>
      </top>
      <bottom style="dotted">
        <color indexed="64"/>
      </bottom>
      <diagonal/>
    </border>
  </borders>
  <cellStyleXfs count="5">
    <xf numFmtId="0" fontId="0" fillId="0" borderId="0">
      <alignment vertical="center"/>
    </xf>
    <xf numFmtId="0" fontId="12" fillId="0" borderId="0">
      <alignment vertical="center"/>
    </xf>
    <xf numFmtId="38" fontId="18"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cellStyleXfs>
  <cellXfs count="103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3" fillId="3" borderId="4" xfId="0" applyFont="1" applyFill="1" applyBorder="1">
      <alignment vertical="center"/>
    </xf>
    <xf numFmtId="0" fontId="3" fillId="3" borderId="8" xfId="0" applyFont="1" applyFill="1" applyBorder="1" applyAlignment="1">
      <alignment horizontal="right" vertical="center"/>
    </xf>
    <xf numFmtId="0" fontId="3" fillId="3" borderId="5" xfId="0" applyFont="1" applyFill="1" applyBorder="1">
      <alignment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49" fontId="3" fillId="0" borderId="9" xfId="0" applyNumberFormat="1" applyFont="1" applyBorder="1" applyAlignment="1">
      <alignment horizontal="right" vertical="center"/>
    </xf>
    <xf numFmtId="0" fontId="3" fillId="2" borderId="4" xfId="0" applyFont="1" applyFill="1" applyBorder="1">
      <alignment vertical="center"/>
    </xf>
    <xf numFmtId="0" fontId="3" fillId="2" borderId="8" xfId="0" applyFont="1" applyFill="1" applyBorder="1" applyAlignment="1">
      <alignment horizontal="right" vertical="center"/>
    </xf>
    <xf numFmtId="0" fontId="3" fillId="2" borderId="5" xfId="0" applyFont="1" applyFill="1" applyBorder="1">
      <alignment vertical="center"/>
    </xf>
    <xf numFmtId="0" fontId="5" fillId="0" borderId="1" xfId="0" applyFont="1" applyBorder="1" applyAlignment="1">
      <alignment horizontal="center" vertical="center"/>
    </xf>
    <xf numFmtId="49" fontId="3" fillId="0" borderId="10" xfId="0" applyNumberFormat="1" applyFont="1" applyBorder="1" applyAlignment="1">
      <alignment horizontal="right" vertical="center"/>
    </xf>
    <xf numFmtId="0" fontId="3" fillId="0" borderId="7" xfId="0" applyFont="1" applyBorder="1">
      <alignment vertical="center"/>
    </xf>
    <xf numFmtId="0" fontId="3" fillId="4" borderId="4" xfId="0" applyFont="1" applyFill="1" applyBorder="1">
      <alignment vertical="center"/>
    </xf>
    <xf numFmtId="0" fontId="3" fillId="4" borderId="8" xfId="0" applyFont="1" applyFill="1" applyBorder="1" applyAlignment="1">
      <alignment horizontal="right" vertical="center"/>
    </xf>
    <xf numFmtId="0" fontId="3" fillId="4" borderId="5" xfId="0" applyFont="1" applyFill="1" applyBorder="1">
      <alignment vertical="center"/>
    </xf>
    <xf numFmtId="0" fontId="3" fillId="0" borderId="0" xfId="0" applyFont="1" applyBorder="1">
      <alignment vertical="center"/>
    </xf>
    <xf numFmtId="0" fontId="3" fillId="0" borderId="12"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44"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35" xfId="0" applyFont="1" applyBorder="1" applyAlignment="1">
      <alignment horizontal="center" vertical="center"/>
    </xf>
    <xf numFmtId="0" fontId="3" fillId="5" borderId="25" xfId="0" applyFont="1" applyFill="1" applyBorder="1" applyAlignment="1">
      <alignment horizontal="center" vertical="center"/>
    </xf>
    <xf numFmtId="0" fontId="3" fillId="0" borderId="51" xfId="0" applyFont="1" applyBorder="1" applyAlignment="1">
      <alignment horizontal="center" vertical="center"/>
    </xf>
    <xf numFmtId="0" fontId="3" fillId="0" borderId="45" xfId="0" applyFont="1" applyBorder="1" applyAlignment="1">
      <alignment horizontal="center" vertical="center"/>
    </xf>
    <xf numFmtId="0" fontId="3" fillId="0" borderId="52" xfId="0" applyFont="1" applyBorder="1" applyAlignment="1">
      <alignment horizontal="center" vertical="center"/>
    </xf>
    <xf numFmtId="0" fontId="3" fillId="5" borderId="24" xfId="0" applyFont="1" applyFill="1" applyBorder="1" applyAlignment="1">
      <alignment horizontal="center" vertical="center"/>
    </xf>
    <xf numFmtId="0" fontId="3" fillId="0" borderId="11" xfId="0" applyFont="1" applyBorder="1">
      <alignment vertical="center"/>
    </xf>
    <xf numFmtId="0" fontId="3" fillId="0" borderId="13" xfId="0" applyFont="1" applyBorder="1">
      <alignment vertical="center"/>
    </xf>
    <xf numFmtId="0" fontId="3" fillId="0" borderId="28" xfId="0" applyFont="1" applyBorder="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33" xfId="0" applyFont="1" applyBorder="1">
      <alignment vertical="center"/>
    </xf>
    <xf numFmtId="0" fontId="3" fillId="0" borderId="27" xfId="0" applyFont="1" applyBorder="1">
      <alignment vertical="center"/>
    </xf>
    <xf numFmtId="0" fontId="3" fillId="0" borderId="29" xfId="0" applyFont="1" applyBorder="1">
      <alignment vertical="center"/>
    </xf>
    <xf numFmtId="0" fontId="3" fillId="0" borderId="43" xfId="0" applyFont="1" applyBorder="1" applyAlignment="1">
      <alignment horizontal="right" vertical="center"/>
    </xf>
    <xf numFmtId="0" fontId="3" fillId="0" borderId="0" xfId="0" applyFont="1" applyBorder="1" applyAlignment="1">
      <alignment vertical="top"/>
    </xf>
    <xf numFmtId="177" fontId="3" fillId="0" borderId="0" xfId="0" applyNumberFormat="1" applyFont="1" applyBorder="1">
      <alignment vertical="center"/>
    </xf>
    <xf numFmtId="49" fontId="5" fillId="0" borderId="26" xfId="0" applyNumberFormat="1" applyFont="1" applyBorder="1" applyAlignment="1">
      <alignment horizontal="center" vertical="center"/>
    </xf>
    <xf numFmtId="0" fontId="5" fillId="0" borderId="37" xfId="0" applyFont="1" applyBorder="1">
      <alignment vertical="center"/>
    </xf>
    <xf numFmtId="0" fontId="3" fillId="0" borderId="37" xfId="0" applyFont="1" applyBorder="1">
      <alignment vertical="center"/>
    </xf>
    <xf numFmtId="0" fontId="3" fillId="0" borderId="31" xfId="0" applyFont="1" applyBorder="1">
      <alignment vertical="center"/>
    </xf>
    <xf numFmtId="0" fontId="3" fillId="0" borderId="38" xfId="0" applyFont="1" applyBorder="1">
      <alignment vertical="center"/>
    </xf>
    <xf numFmtId="0" fontId="5" fillId="0" borderId="37" xfId="0" applyFont="1" applyBorder="1" applyAlignment="1">
      <alignment vertical="top"/>
    </xf>
    <xf numFmtId="49" fontId="5" fillId="0" borderId="32" xfId="0" applyNumberFormat="1" applyFont="1" applyBorder="1" applyAlignment="1">
      <alignment horizontal="center" vertical="center"/>
    </xf>
    <xf numFmtId="0" fontId="5" fillId="0" borderId="62" xfId="0" applyFont="1" applyBorder="1">
      <alignment vertical="center"/>
    </xf>
    <xf numFmtId="0" fontId="3" fillId="0" borderId="62" xfId="0" applyFont="1" applyBorder="1">
      <alignment vertical="center"/>
    </xf>
    <xf numFmtId="0" fontId="3" fillId="0" borderId="38" xfId="0" applyFont="1" applyBorder="1" applyAlignment="1">
      <alignment horizontal="center" vertical="center"/>
    </xf>
    <xf numFmtId="0" fontId="3" fillId="5" borderId="38" xfId="0" applyFont="1" applyFill="1" applyBorder="1" applyAlignment="1">
      <alignment horizontal="right" vertical="center"/>
    </xf>
    <xf numFmtId="180" fontId="3" fillId="0" borderId="62" xfId="0" applyNumberFormat="1" applyFont="1" applyBorder="1" applyAlignment="1">
      <alignment horizontal="left" vertical="center" shrinkToFit="1"/>
    </xf>
    <xf numFmtId="0" fontId="3" fillId="5" borderId="61" xfId="0" applyFont="1" applyFill="1" applyBorder="1" applyAlignment="1">
      <alignment horizontal="center" vertical="center"/>
    </xf>
    <xf numFmtId="0" fontId="3" fillId="5" borderId="63" xfId="0" applyFont="1" applyFill="1" applyBorder="1" applyAlignment="1">
      <alignment horizontal="center" vertical="center"/>
    </xf>
    <xf numFmtId="0" fontId="3" fillId="5" borderId="36" xfId="0" applyFont="1" applyFill="1" applyBorder="1" applyAlignment="1">
      <alignment horizontal="center" vertical="center"/>
    </xf>
    <xf numFmtId="0" fontId="3" fillId="5" borderId="67" xfId="0" applyFont="1" applyFill="1" applyBorder="1" applyAlignment="1">
      <alignment horizontal="center" vertical="center"/>
    </xf>
    <xf numFmtId="0" fontId="3" fillId="5" borderId="0" xfId="0" applyFont="1" applyFill="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67" xfId="0" applyFont="1" applyBorder="1" applyAlignment="1">
      <alignment horizontal="center" vertical="center"/>
    </xf>
    <xf numFmtId="0" fontId="3" fillId="0" borderId="70"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5" xfId="0" applyFont="1" applyBorder="1" applyAlignment="1">
      <alignment horizontal="center" vertical="center"/>
    </xf>
    <xf numFmtId="0" fontId="13" fillId="5" borderId="30" xfId="1" applyFont="1" applyFill="1" applyBorder="1" applyAlignment="1">
      <alignment horizontal="center" shrinkToFit="1"/>
    </xf>
    <xf numFmtId="0" fontId="13" fillId="5" borderId="67" xfId="1" applyFont="1" applyFill="1" applyBorder="1" applyAlignment="1">
      <alignment horizontal="center" shrinkToFit="1"/>
    </xf>
    <xf numFmtId="184" fontId="13" fillId="5" borderId="30" xfId="1" applyNumberFormat="1" applyFont="1" applyFill="1" applyBorder="1" applyAlignment="1">
      <alignment horizontal="center" shrinkToFit="1"/>
    </xf>
    <xf numFmtId="184" fontId="13" fillId="5" borderId="67" xfId="1" applyNumberFormat="1" applyFont="1" applyFill="1" applyBorder="1" applyAlignment="1">
      <alignment horizontal="center" shrinkToFit="1"/>
    </xf>
    <xf numFmtId="0" fontId="13" fillId="5" borderId="28" xfId="1" applyFont="1" applyFill="1" applyBorder="1" applyAlignment="1">
      <alignment horizontal="center" shrinkToFit="1"/>
    </xf>
    <xf numFmtId="0" fontId="13" fillId="5" borderId="25" xfId="1" applyFont="1" applyFill="1" applyBorder="1" applyAlignment="1">
      <alignment horizontal="center" shrinkToFit="1"/>
    </xf>
    <xf numFmtId="0" fontId="14" fillId="5" borderId="28" xfId="1" applyFont="1" applyFill="1" applyBorder="1" applyAlignment="1">
      <alignment horizontal="center" shrinkToFit="1"/>
    </xf>
    <xf numFmtId="0" fontId="14" fillId="5" borderId="25" xfId="1" applyFont="1" applyFill="1" applyBorder="1" applyAlignment="1">
      <alignment horizontal="center" shrinkToFit="1"/>
    </xf>
    <xf numFmtId="0" fontId="14" fillId="5" borderId="81" xfId="1" applyFont="1" applyFill="1" applyBorder="1" applyAlignment="1">
      <alignment horizontal="center" shrinkToFit="1"/>
    </xf>
    <xf numFmtId="0" fontId="14" fillId="5" borderId="70" xfId="1" applyFont="1" applyFill="1" applyBorder="1" applyAlignment="1">
      <alignment horizontal="center" shrinkToFit="1"/>
    </xf>
    <xf numFmtId="0" fontId="13" fillId="5" borderId="74" xfId="1" applyFont="1" applyFill="1" applyBorder="1" applyAlignment="1">
      <alignment horizontal="center" shrinkToFit="1"/>
    </xf>
    <xf numFmtId="184" fontId="13" fillId="5" borderId="74" xfId="1" applyNumberFormat="1" applyFont="1" applyFill="1" applyBorder="1" applyAlignment="1">
      <alignment horizontal="center" shrinkToFit="1"/>
    </xf>
    <xf numFmtId="0" fontId="13" fillId="5" borderId="56" xfId="1" applyFont="1" applyFill="1" applyBorder="1" applyAlignment="1">
      <alignment horizontal="center" shrinkToFit="1"/>
    </xf>
    <xf numFmtId="0" fontId="14" fillId="5" borderId="56" xfId="1" applyFont="1" applyFill="1" applyBorder="1" applyAlignment="1">
      <alignment horizontal="center" shrinkToFit="1"/>
    </xf>
    <xf numFmtId="0" fontId="14" fillId="5" borderId="77" xfId="1" applyFont="1" applyFill="1" applyBorder="1" applyAlignment="1">
      <alignment horizontal="center" shrinkToFit="1"/>
    </xf>
    <xf numFmtId="56" fontId="3" fillId="0" borderId="72" xfId="0" applyNumberFormat="1" applyFont="1" applyBorder="1" applyAlignment="1">
      <alignment horizontal="center" vertical="center" shrinkToFit="1"/>
    </xf>
    <xf numFmtId="183" fontId="3" fillId="0" borderId="72" xfId="0" applyNumberFormat="1" applyFont="1" applyBorder="1" applyAlignment="1">
      <alignment horizontal="center" vertical="center" shrinkToFit="1"/>
    </xf>
    <xf numFmtId="0" fontId="3" fillId="0" borderId="72" xfId="0" applyFont="1" applyBorder="1" applyAlignment="1">
      <alignment horizontal="center" vertical="center" shrinkToFit="1"/>
    </xf>
    <xf numFmtId="0" fontId="3" fillId="0" borderId="75" xfId="0" applyFont="1" applyBorder="1" applyAlignment="1">
      <alignment horizontal="center" vertical="center" shrinkToFit="1"/>
    </xf>
    <xf numFmtId="56" fontId="3" fillId="0" borderId="73" xfId="0" applyNumberFormat="1" applyFont="1" applyBorder="1" applyAlignment="1">
      <alignment horizontal="center" vertical="center" shrinkToFit="1"/>
    </xf>
    <xf numFmtId="0" fontId="3" fillId="0" borderId="76" xfId="0" applyFont="1" applyBorder="1" applyAlignment="1">
      <alignment horizontal="center" vertical="center" shrinkToFit="1"/>
    </xf>
    <xf numFmtId="0" fontId="3" fillId="0" borderId="68" xfId="0" applyFont="1" applyBorder="1" applyAlignment="1">
      <alignment horizontal="center" vertical="center"/>
    </xf>
    <xf numFmtId="0" fontId="3" fillId="0" borderId="82" xfId="0" applyFont="1" applyBorder="1" applyAlignment="1">
      <alignment horizontal="right" vertical="center"/>
    </xf>
    <xf numFmtId="0" fontId="3" fillId="0" borderId="25" xfId="0" applyFont="1" applyBorder="1" applyAlignment="1">
      <alignment horizontal="right" vertical="center"/>
    </xf>
    <xf numFmtId="0" fontId="3" fillId="0" borderId="34" xfId="0" applyFont="1" applyBorder="1" applyAlignment="1">
      <alignment horizontal="right" vertical="center"/>
    </xf>
    <xf numFmtId="0" fontId="3" fillId="0" borderId="36" xfId="0" applyFont="1" applyBorder="1" applyAlignment="1">
      <alignment horizontal="right" vertical="center"/>
    </xf>
    <xf numFmtId="0" fontId="3" fillId="0" borderId="67" xfId="0" applyFont="1" applyBorder="1" applyAlignment="1">
      <alignment horizontal="right" vertical="center"/>
    </xf>
    <xf numFmtId="0" fontId="3" fillId="0" borderId="63" xfId="0" applyFont="1" applyBorder="1" applyAlignment="1">
      <alignment horizontal="right" vertical="center"/>
    </xf>
    <xf numFmtId="0" fontId="3" fillId="0" borderId="42" xfId="0" applyFont="1" applyBorder="1" applyAlignment="1">
      <alignment horizontal="left" vertical="center"/>
    </xf>
    <xf numFmtId="0" fontId="3" fillId="0" borderId="28" xfId="0" applyFont="1" applyBorder="1" applyAlignment="1">
      <alignment horizontal="left" vertical="center"/>
    </xf>
    <xf numFmtId="0" fontId="3" fillId="0" borderId="0" xfId="0" applyFont="1" applyBorder="1" applyAlignment="1">
      <alignment vertical="center" shrinkToFit="1"/>
    </xf>
    <xf numFmtId="0" fontId="3" fillId="0" borderId="0" xfId="0" applyFont="1" applyBorder="1">
      <alignment vertical="center"/>
    </xf>
    <xf numFmtId="0" fontId="3" fillId="0" borderId="31" xfId="0" applyFont="1" applyBorder="1">
      <alignment vertical="center"/>
    </xf>
    <xf numFmtId="0" fontId="3" fillId="0" borderId="38" xfId="0" applyFont="1" applyBorder="1" applyAlignment="1">
      <alignment horizontal="center" vertical="center"/>
    </xf>
    <xf numFmtId="0" fontId="3" fillId="0" borderId="38" xfId="0" applyFont="1" applyBorder="1">
      <alignment vertical="center"/>
    </xf>
    <xf numFmtId="0" fontId="3" fillId="0" borderId="24" xfId="0" applyFont="1" applyBorder="1">
      <alignment vertical="center"/>
    </xf>
    <xf numFmtId="0" fontId="3" fillId="0" borderId="38" xfId="0" applyFont="1" applyBorder="1" applyAlignment="1">
      <alignment horizontal="right" vertical="center"/>
    </xf>
    <xf numFmtId="0" fontId="3" fillId="0" borderId="29" xfId="0" applyFont="1" applyBorder="1" applyAlignment="1">
      <alignment vertical="center"/>
    </xf>
    <xf numFmtId="0" fontId="3" fillId="0" borderId="28" xfId="0" applyFont="1" applyBorder="1">
      <alignment vertical="center"/>
    </xf>
    <xf numFmtId="0" fontId="3" fillId="0" borderId="30" xfId="0" applyFont="1" applyBorder="1">
      <alignment vertical="center"/>
    </xf>
    <xf numFmtId="0" fontId="3" fillId="0" borderId="0" xfId="0" applyFont="1" applyBorder="1" applyAlignment="1">
      <alignment vertical="center"/>
    </xf>
    <xf numFmtId="0" fontId="3" fillId="0" borderId="31" xfId="0" applyFont="1" applyBorder="1" applyAlignment="1">
      <alignment vertical="center"/>
    </xf>
    <xf numFmtId="0" fontId="3" fillId="0" borderId="0" xfId="0" applyFont="1" applyBorder="1" applyAlignment="1">
      <alignment horizontal="right" vertical="center"/>
    </xf>
    <xf numFmtId="49" fontId="3" fillId="0" borderId="30" xfId="0" applyNumberFormat="1" applyFont="1" applyBorder="1" applyAlignment="1">
      <alignment vertical="top"/>
    </xf>
    <xf numFmtId="49" fontId="3" fillId="0" borderId="30" xfId="0" applyNumberFormat="1" applyFont="1" applyBorder="1" applyAlignment="1">
      <alignment vertical="center"/>
    </xf>
    <xf numFmtId="49" fontId="3" fillId="0" borderId="28" xfId="0" applyNumberFormat="1" applyFont="1" applyBorder="1" applyAlignment="1">
      <alignment vertical="center"/>
    </xf>
    <xf numFmtId="49" fontId="3" fillId="0" borderId="28" xfId="0" applyNumberFormat="1" applyFont="1" applyBorder="1" applyAlignment="1">
      <alignment vertical="top"/>
    </xf>
    <xf numFmtId="0" fontId="3" fillId="0" borderId="41" xfId="0" applyFont="1" applyBorder="1">
      <alignment vertical="center"/>
    </xf>
    <xf numFmtId="49" fontId="3" fillId="0" borderId="39" xfId="0" applyNumberFormat="1" applyFont="1" applyBorder="1" applyAlignment="1">
      <alignment vertical="center"/>
    </xf>
    <xf numFmtId="0" fontId="3" fillId="0" borderId="40" xfId="0" applyFont="1" applyBorder="1">
      <alignment vertical="center"/>
    </xf>
    <xf numFmtId="0" fontId="3" fillId="0" borderId="26" xfId="0" applyFont="1" applyBorder="1">
      <alignment vertical="center"/>
    </xf>
    <xf numFmtId="0" fontId="3" fillId="0" borderId="68" xfId="0" applyFont="1" applyBorder="1">
      <alignment vertical="center"/>
    </xf>
    <xf numFmtId="0" fontId="3" fillId="0" borderId="38" xfId="0" applyFont="1" applyBorder="1" applyAlignment="1">
      <alignment vertical="center"/>
    </xf>
    <xf numFmtId="0" fontId="3" fillId="0" borderId="24"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Border="1">
      <alignment vertical="center"/>
    </xf>
    <xf numFmtId="0" fontId="3" fillId="0" borderId="31" xfId="0" applyFont="1" applyBorder="1">
      <alignment vertical="center"/>
    </xf>
    <xf numFmtId="0" fontId="3" fillId="0" borderId="0" xfId="0" applyFont="1" applyAlignment="1">
      <alignment horizontal="right" vertical="center"/>
    </xf>
    <xf numFmtId="0" fontId="3" fillId="0" borderId="38" xfId="0" applyFont="1" applyBorder="1">
      <alignment vertical="center"/>
    </xf>
    <xf numFmtId="0" fontId="3" fillId="0" borderId="0" xfId="0" applyFont="1" applyAlignment="1">
      <alignment horizontal="center" vertical="center"/>
    </xf>
    <xf numFmtId="0" fontId="3" fillId="0" borderId="85" xfId="0" applyFont="1" applyBorder="1">
      <alignment vertical="center"/>
    </xf>
    <xf numFmtId="0" fontId="3" fillId="0" borderId="0" xfId="0" applyFont="1" applyBorder="1" applyAlignment="1">
      <alignment vertical="center" wrapText="1"/>
    </xf>
    <xf numFmtId="0" fontId="3" fillId="0" borderId="37" xfId="0" applyFont="1" applyBorder="1">
      <alignment vertical="center"/>
    </xf>
    <xf numFmtId="0" fontId="3" fillId="0" borderId="27" xfId="0" applyFont="1" applyBorder="1">
      <alignment vertical="center"/>
    </xf>
    <xf numFmtId="0" fontId="3" fillId="0" borderId="0" xfId="0" applyFont="1" applyBorder="1" applyAlignment="1">
      <alignment vertical="center"/>
    </xf>
    <xf numFmtId="0" fontId="3" fillId="0" borderId="28" xfId="0" applyFont="1" applyBorder="1">
      <alignment vertical="center"/>
    </xf>
    <xf numFmtId="0" fontId="3" fillId="0" borderId="0" xfId="0" applyFont="1" applyBorder="1">
      <alignment vertical="center"/>
    </xf>
    <xf numFmtId="0" fontId="3" fillId="0" borderId="38" xfId="0" applyFont="1" applyBorder="1" applyAlignment="1">
      <alignment horizontal="center" vertical="center"/>
    </xf>
    <xf numFmtId="0" fontId="3" fillId="0" borderId="0" xfId="0" applyFont="1" applyAlignment="1">
      <alignment horizontal="right" vertical="center"/>
    </xf>
    <xf numFmtId="0" fontId="3" fillId="0" borderId="38" xfId="0" applyFont="1" applyBorder="1">
      <alignment vertical="center"/>
    </xf>
    <xf numFmtId="178" fontId="3" fillId="5" borderId="0" xfId="0" applyNumberFormat="1" applyFont="1" applyFill="1" applyAlignment="1">
      <alignment horizontal="right" vertical="center"/>
    </xf>
    <xf numFmtId="0" fontId="3" fillId="0" borderId="0" xfId="0" applyFont="1" applyBorder="1" applyAlignment="1">
      <alignment horizontal="center" vertical="center"/>
    </xf>
    <xf numFmtId="0" fontId="3" fillId="0" borderId="29" xfId="0" applyFont="1" applyBorder="1">
      <alignment vertical="center"/>
    </xf>
    <xf numFmtId="0" fontId="3" fillId="0" borderId="40" xfId="0" applyFont="1" applyBorder="1" applyAlignment="1">
      <alignment horizontal="right" vertical="center"/>
    </xf>
    <xf numFmtId="0" fontId="3" fillId="0" borderId="38" xfId="0" applyFont="1" applyBorder="1" applyAlignment="1">
      <alignment vertical="top"/>
    </xf>
    <xf numFmtId="0" fontId="3" fillId="0" borderId="29" xfId="0" applyFont="1" applyBorder="1" applyAlignment="1">
      <alignment vertical="top"/>
    </xf>
    <xf numFmtId="0" fontId="3" fillId="0" borderId="62" xfId="0" applyFont="1" applyBorder="1">
      <alignment vertical="center"/>
    </xf>
    <xf numFmtId="0" fontId="3" fillId="0" borderId="31" xfId="0" applyFont="1" applyBorder="1" applyAlignment="1">
      <alignment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center"/>
    </xf>
    <xf numFmtId="0" fontId="3" fillId="0" borderId="0" xfId="0" applyFont="1" applyBorder="1" applyAlignment="1">
      <alignment vertical="top"/>
    </xf>
    <xf numFmtId="9" fontId="3" fillId="5" borderId="0" xfId="0" applyNumberFormat="1" applyFont="1" applyFill="1" applyBorder="1" applyAlignment="1">
      <alignment vertical="center"/>
    </xf>
    <xf numFmtId="0" fontId="3" fillId="0" borderId="0" xfId="0" applyFont="1">
      <alignment vertical="center"/>
    </xf>
    <xf numFmtId="0" fontId="3" fillId="0" borderId="62" xfId="0" applyFont="1" applyBorder="1" applyAlignment="1">
      <alignment horizontal="center" vertical="center"/>
    </xf>
    <xf numFmtId="0" fontId="3" fillId="0" borderId="0" xfId="0" applyFont="1" applyAlignment="1">
      <alignment vertical="center"/>
    </xf>
    <xf numFmtId="0" fontId="3" fillId="0" borderId="25" xfId="0" applyFont="1" applyBorder="1" applyAlignment="1">
      <alignment horizontal="center"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27" xfId="0" applyFont="1" applyBorder="1" applyAlignment="1">
      <alignment vertical="center"/>
    </xf>
    <xf numFmtId="187" fontId="3" fillId="0" borderId="24" xfId="0" applyNumberFormat="1" applyFont="1" applyBorder="1" applyAlignment="1">
      <alignment horizontal="right" vertical="center" shrinkToFit="1"/>
    </xf>
    <xf numFmtId="194" fontId="3" fillId="0" borderId="24" xfId="0" applyNumberFormat="1" applyFont="1" applyBorder="1" applyAlignment="1">
      <alignment horizontal="right" vertical="center" shrinkToFit="1"/>
    </xf>
    <xf numFmtId="187" fontId="3" fillId="5" borderId="28" xfId="0" applyNumberFormat="1" applyFont="1" applyFill="1" applyBorder="1" applyAlignment="1">
      <alignment vertical="center"/>
    </xf>
    <xf numFmtId="196" fontId="3" fillId="5" borderId="62" xfId="0" applyNumberFormat="1" applyFont="1" applyFill="1" applyBorder="1" applyAlignment="1">
      <alignment vertical="center"/>
    </xf>
    <xf numFmtId="0" fontId="3" fillId="0" borderId="66" xfId="0" applyFont="1" applyBorder="1" applyAlignment="1">
      <alignment horizontal="center" vertical="center"/>
    </xf>
    <xf numFmtId="0" fontId="3" fillId="0" borderId="62" xfId="0" applyFont="1" applyFill="1" applyBorder="1" applyAlignment="1">
      <alignment horizontal="center" vertical="center"/>
    </xf>
    <xf numFmtId="0" fontId="3" fillId="0" borderId="0" xfId="0" applyFont="1" applyBorder="1" applyAlignment="1">
      <alignment vertical="center" shrinkToFit="1"/>
    </xf>
    <xf numFmtId="0" fontId="3" fillId="0" borderId="0" xfId="0" applyFont="1" applyBorder="1">
      <alignment vertical="center"/>
    </xf>
    <xf numFmtId="0" fontId="3" fillId="0" borderId="31" xfId="0" applyFont="1" applyBorder="1">
      <alignment vertical="center"/>
    </xf>
    <xf numFmtId="0" fontId="3" fillId="0" borderId="38" xfId="0" applyFont="1" applyBorder="1" applyAlignment="1">
      <alignment horizontal="center" vertical="center"/>
    </xf>
    <xf numFmtId="0" fontId="3" fillId="0" borderId="38" xfId="0" applyFont="1" applyBorder="1">
      <alignment vertical="center"/>
    </xf>
    <xf numFmtId="0" fontId="3" fillId="0" borderId="85" xfId="0" applyFont="1" applyBorder="1">
      <alignment vertical="center"/>
    </xf>
    <xf numFmtId="0" fontId="3" fillId="0" borderId="0" xfId="0" applyFont="1" applyBorder="1" applyAlignment="1">
      <alignment horizontal="center" vertical="center"/>
    </xf>
    <xf numFmtId="0" fontId="3" fillId="0" borderId="24" xfId="0" applyFont="1" applyBorder="1">
      <alignment vertical="center"/>
    </xf>
    <xf numFmtId="0" fontId="3" fillId="0" borderId="40" xfId="0" applyFont="1" applyBorder="1">
      <alignment vertical="center"/>
    </xf>
    <xf numFmtId="0" fontId="3" fillId="0" borderId="41" xfId="0" applyFont="1" applyBorder="1">
      <alignment vertical="center"/>
    </xf>
    <xf numFmtId="0" fontId="3" fillId="0" borderId="0" xfId="0" applyFont="1" applyBorder="1" applyAlignment="1">
      <alignment vertical="top"/>
    </xf>
    <xf numFmtId="0" fontId="3" fillId="0" borderId="31" xfId="0" applyFont="1" applyBorder="1" applyAlignment="1">
      <alignment vertical="top"/>
    </xf>
    <xf numFmtId="190" fontId="3" fillId="0" borderId="0" xfId="0" applyNumberFormat="1" applyFont="1" applyBorder="1" applyAlignment="1">
      <alignment horizontal="left" vertical="center"/>
    </xf>
    <xf numFmtId="0" fontId="3" fillId="0" borderId="0" xfId="0" applyFont="1" applyBorder="1" applyAlignment="1">
      <alignment vertical="center"/>
    </xf>
    <xf numFmtId="0" fontId="3" fillId="0" borderId="0" xfId="0" applyFont="1">
      <alignment vertical="center"/>
    </xf>
    <xf numFmtId="0" fontId="3" fillId="0" borderId="87" xfId="0" applyFont="1" applyBorder="1" applyAlignment="1">
      <alignment horizontal="center" vertical="center"/>
    </xf>
    <xf numFmtId="0" fontId="3" fillId="0" borderId="88" xfId="0" applyFont="1" applyBorder="1">
      <alignment vertical="center"/>
    </xf>
    <xf numFmtId="0" fontId="3" fillId="0" borderId="88"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3" fillId="0" borderId="96" xfId="0" applyFont="1" applyBorder="1">
      <alignment vertical="center"/>
    </xf>
    <xf numFmtId="0" fontId="3" fillId="0" borderId="98" xfId="0" applyFont="1" applyBorder="1">
      <alignment vertical="center"/>
    </xf>
    <xf numFmtId="0" fontId="3" fillId="0" borderId="97" xfId="0" applyFont="1" applyBorder="1">
      <alignment vertical="center"/>
    </xf>
    <xf numFmtId="0" fontId="3" fillId="0" borderId="99"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lignment vertical="center"/>
    </xf>
    <xf numFmtId="0" fontId="3" fillId="0" borderId="104" xfId="0" applyFont="1" applyBorder="1">
      <alignment vertical="center"/>
    </xf>
    <xf numFmtId="0" fontId="3" fillId="0" borderId="108" xfId="0" applyFont="1" applyBorder="1">
      <alignment vertical="center"/>
    </xf>
    <xf numFmtId="0" fontId="3" fillId="0" borderId="109" xfId="0" applyFont="1" applyBorder="1">
      <alignment vertical="center"/>
    </xf>
    <xf numFmtId="0" fontId="3" fillId="0" borderId="110" xfId="0" applyFont="1" applyBorder="1" applyAlignment="1">
      <alignment horizontal="center" vertical="center"/>
    </xf>
    <xf numFmtId="0" fontId="3" fillId="0" borderId="83" xfId="0" applyFont="1" applyBorder="1">
      <alignment vertical="center"/>
    </xf>
    <xf numFmtId="0" fontId="3" fillId="0" borderId="112" xfId="0" applyFont="1" applyBorder="1">
      <alignment vertical="center"/>
    </xf>
    <xf numFmtId="0" fontId="3" fillId="0" borderId="113" xfId="0" applyFont="1" applyBorder="1" applyAlignment="1">
      <alignment horizontal="center" vertical="center"/>
    </xf>
    <xf numFmtId="0" fontId="3" fillId="0" borderId="114" xfId="0" applyFont="1" applyBorder="1">
      <alignment vertical="center"/>
    </xf>
    <xf numFmtId="0" fontId="3" fillId="0" borderId="67"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5" xfId="0" applyFont="1" applyFill="1" applyBorder="1" applyAlignment="1">
      <alignment horizontal="center" vertical="center"/>
    </xf>
    <xf numFmtId="0" fontId="13" fillId="0" borderId="30" xfId="1" applyFont="1" applyFill="1" applyBorder="1" applyAlignment="1">
      <alignment horizontal="center" shrinkToFit="1"/>
    </xf>
    <xf numFmtId="0" fontId="13" fillId="0" borderId="67" xfId="1" applyFont="1" applyFill="1" applyBorder="1" applyAlignment="1">
      <alignment horizontal="center" shrinkToFit="1"/>
    </xf>
    <xf numFmtId="0" fontId="13" fillId="0" borderId="74" xfId="1" applyFont="1" applyFill="1" applyBorder="1" applyAlignment="1">
      <alignment horizontal="center" shrinkToFit="1"/>
    </xf>
    <xf numFmtId="184" fontId="13" fillId="0" borderId="30" xfId="1" applyNumberFormat="1" applyFont="1" applyFill="1" applyBorder="1" applyAlignment="1">
      <alignment horizontal="center" shrinkToFit="1"/>
    </xf>
    <xf numFmtId="184" fontId="13" fillId="0" borderId="67" xfId="1" applyNumberFormat="1" applyFont="1" applyFill="1" applyBorder="1" applyAlignment="1">
      <alignment horizontal="center" shrinkToFit="1"/>
    </xf>
    <xf numFmtId="184" fontId="13" fillId="0" borderId="74" xfId="1" applyNumberFormat="1" applyFont="1" applyFill="1" applyBorder="1" applyAlignment="1">
      <alignment horizontal="center" shrinkToFit="1"/>
    </xf>
    <xf numFmtId="0" fontId="13" fillId="0" borderId="28" xfId="1" applyFont="1" applyFill="1" applyBorder="1" applyAlignment="1">
      <alignment horizontal="center" shrinkToFit="1"/>
    </xf>
    <xf numFmtId="0" fontId="13" fillId="0" borderId="25" xfId="1" applyFont="1" applyFill="1" applyBorder="1" applyAlignment="1">
      <alignment horizontal="center" shrinkToFit="1"/>
    </xf>
    <xf numFmtId="0" fontId="13" fillId="0" borderId="56" xfId="1" applyFont="1" applyFill="1" applyBorder="1" applyAlignment="1">
      <alignment horizontal="center" shrinkToFit="1"/>
    </xf>
    <xf numFmtId="0" fontId="14" fillId="0" borderId="28" xfId="1" applyFont="1" applyFill="1" applyBorder="1" applyAlignment="1">
      <alignment horizontal="center" shrinkToFit="1"/>
    </xf>
    <xf numFmtId="0" fontId="14" fillId="0" borderId="25" xfId="1" applyFont="1" applyFill="1" applyBorder="1" applyAlignment="1">
      <alignment horizontal="center" shrinkToFit="1"/>
    </xf>
    <xf numFmtId="0" fontId="14" fillId="0" borderId="56" xfId="1" applyFont="1" applyFill="1" applyBorder="1" applyAlignment="1">
      <alignment horizontal="center" shrinkToFit="1"/>
    </xf>
    <xf numFmtId="0" fontId="14" fillId="0" borderId="81" xfId="1" applyFont="1" applyFill="1" applyBorder="1" applyAlignment="1">
      <alignment horizontal="center" shrinkToFit="1"/>
    </xf>
    <xf numFmtId="0" fontId="14" fillId="0" borderId="70" xfId="1" applyFont="1" applyFill="1" applyBorder="1" applyAlignment="1">
      <alignment horizontal="center" shrinkToFit="1"/>
    </xf>
    <xf numFmtId="0" fontId="14" fillId="0" borderId="77" xfId="1" applyFont="1" applyFill="1" applyBorder="1" applyAlignment="1">
      <alignment horizontal="center" shrinkToFit="1"/>
    </xf>
    <xf numFmtId="49" fontId="3" fillId="0" borderId="0" xfId="0" applyNumberFormat="1" applyFont="1">
      <alignment vertical="center"/>
    </xf>
    <xf numFmtId="49" fontId="5" fillId="0" borderId="0" xfId="0" applyNumberFormat="1" applyFont="1" applyAlignment="1">
      <alignment horizontal="center" vertical="center"/>
    </xf>
    <xf numFmtId="0" fontId="3" fillId="0" borderId="0" xfId="0" applyFont="1" applyAlignment="1">
      <alignment vertical="top" wrapText="1"/>
    </xf>
    <xf numFmtId="0" fontId="8" fillId="0" borderId="0" xfId="0" applyFont="1" applyAlignment="1">
      <alignment vertical="center"/>
    </xf>
    <xf numFmtId="0" fontId="3" fillId="0" borderId="85" xfId="0" applyFont="1" applyBorder="1" applyAlignment="1">
      <alignment horizontal="center" vertical="center"/>
    </xf>
    <xf numFmtId="0" fontId="3" fillId="0" borderId="31" xfId="0" applyFont="1" applyBorder="1" applyAlignment="1">
      <alignment horizontal="right" vertical="center"/>
    </xf>
    <xf numFmtId="0" fontId="3" fillId="0" borderId="29" xfId="0" applyFont="1" applyBorder="1" applyAlignment="1">
      <alignment horizontal="right" vertical="center"/>
    </xf>
    <xf numFmtId="0" fontId="3" fillId="0" borderId="65" xfId="0" applyFont="1" applyBorder="1" applyAlignment="1">
      <alignment horizontal="right" vertical="center"/>
    </xf>
    <xf numFmtId="0" fontId="3" fillId="0" borderId="69" xfId="0" applyFont="1" applyBorder="1" applyAlignment="1">
      <alignment horizontal="right" vertical="center"/>
    </xf>
    <xf numFmtId="0" fontId="3" fillId="5" borderId="0" xfId="0" applyFont="1" applyFill="1" applyAlignment="1">
      <alignment horizontal="right" vertical="center"/>
    </xf>
    <xf numFmtId="0" fontId="3" fillId="5" borderId="0" xfId="0" applyFont="1" applyFill="1">
      <alignment vertical="center"/>
    </xf>
    <xf numFmtId="0" fontId="3" fillId="5" borderId="38" xfId="0" applyFont="1" applyFill="1" applyBorder="1">
      <alignment vertical="center"/>
    </xf>
    <xf numFmtId="0" fontId="3" fillId="0" borderId="0" xfId="0" applyFont="1" applyAlignment="1">
      <alignment vertical="center" shrinkToFit="1"/>
    </xf>
    <xf numFmtId="0" fontId="3" fillId="0" borderId="29" xfId="0" applyFont="1" applyFill="1" applyBorder="1" applyAlignment="1">
      <alignment vertical="top"/>
    </xf>
    <xf numFmtId="0" fontId="3" fillId="0" borderId="0" xfId="0" applyFont="1" applyFill="1" applyBorder="1" applyAlignment="1">
      <alignment vertical="top"/>
    </xf>
    <xf numFmtId="0" fontId="3" fillId="0" borderId="31" xfId="0" applyFont="1" applyFill="1" applyBorder="1" applyAlignment="1">
      <alignment vertical="top"/>
    </xf>
    <xf numFmtId="0" fontId="3" fillId="0" borderId="38" xfId="0" applyFont="1" applyFill="1" applyBorder="1" applyAlignment="1">
      <alignment vertical="top"/>
    </xf>
    <xf numFmtId="0" fontId="3" fillId="0" borderId="0" xfId="0" applyFont="1" applyFill="1" applyBorder="1" applyAlignment="1">
      <alignment horizontal="center" vertical="top"/>
    </xf>
    <xf numFmtId="0" fontId="3" fillId="0" borderId="0" xfId="0" applyFont="1" applyAlignment="1">
      <alignment horizontal="center" vertical="center"/>
    </xf>
    <xf numFmtId="0" fontId="3" fillId="0" borderId="0" xfId="0" applyFont="1" applyFill="1" applyBorder="1" applyAlignment="1">
      <alignment horizontal="right" vertical="top"/>
    </xf>
    <xf numFmtId="0" fontId="3" fillId="5" borderId="40" xfId="0" applyFont="1" applyFill="1" applyBorder="1" applyAlignment="1">
      <alignment horizontal="right" vertical="center"/>
    </xf>
    <xf numFmtId="197" fontId="3" fillId="5" borderId="25" xfId="0" applyNumberFormat="1" applyFont="1" applyFill="1" applyBorder="1" applyAlignment="1">
      <alignment vertical="center" shrinkToFit="1"/>
    </xf>
    <xf numFmtId="197" fontId="3" fillId="5" borderId="24" xfId="0" applyNumberFormat="1" applyFont="1" applyFill="1" applyBorder="1" applyAlignment="1">
      <alignment vertical="center" shrinkToFit="1"/>
    </xf>
    <xf numFmtId="197" fontId="3" fillId="0" borderId="100" xfId="0" applyNumberFormat="1" applyFont="1" applyFill="1" applyBorder="1" applyAlignment="1">
      <alignment vertical="center" shrinkToFit="1"/>
    </xf>
    <xf numFmtId="197" fontId="3" fillId="5" borderId="36" xfId="0" applyNumberFormat="1" applyFont="1" applyFill="1" applyBorder="1" applyAlignment="1">
      <alignment vertical="center" shrinkToFit="1"/>
    </xf>
    <xf numFmtId="197" fontId="3" fillId="5" borderId="115" xfId="0" applyNumberFormat="1" applyFont="1" applyFill="1" applyBorder="1" applyAlignment="1">
      <alignment vertical="center" shrinkToFit="1"/>
    </xf>
    <xf numFmtId="197" fontId="3" fillId="0" borderId="70" xfId="0" applyNumberFormat="1" applyFont="1" applyFill="1" applyBorder="1" applyAlignment="1">
      <alignment vertical="center" shrinkToFit="1"/>
    </xf>
    <xf numFmtId="197" fontId="3" fillId="0" borderId="105" xfId="0" applyNumberFormat="1" applyFont="1" applyFill="1" applyBorder="1" applyAlignment="1">
      <alignment vertical="center" shrinkToFit="1"/>
    </xf>
    <xf numFmtId="197" fontId="3" fillId="0" borderId="95" xfId="0" applyNumberFormat="1" applyFont="1" applyBorder="1" applyAlignment="1">
      <alignment vertical="center" shrinkToFit="1"/>
    </xf>
    <xf numFmtId="0" fontId="3" fillId="0" borderId="77" xfId="0" applyFont="1" applyBorder="1" applyAlignment="1">
      <alignment vertical="center" shrinkToFit="1"/>
    </xf>
    <xf numFmtId="187" fontId="3" fillId="5" borderId="24" xfId="0" applyNumberFormat="1" applyFont="1" applyFill="1" applyBorder="1" applyAlignment="1">
      <alignment horizontal="right" vertical="center" shrinkToFit="1"/>
    </xf>
    <xf numFmtId="185" fontId="3" fillId="5" borderId="38" xfId="0" applyNumberFormat="1" applyFont="1" applyFill="1" applyBorder="1" applyAlignment="1">
      <alignment horizontal="center" vertical="center" shrinkToFit="1"/>
    </xf>
    <xf numFmtId="185" fontId="3" fillId="5" borderId="62" xfId="0" applyNumberFormat="1" applyFont="1" applyFill="1" applyBorder="1" applyAlignment="1">
      <alignment horizontal="center" vertical="center" shrinkToFit="1"/>
    </xf>
    <xf numFmtId="185" fontId="3" fillId="0" borderId="62" xfId="0" applyNumberFormat="1" applyFont="1" applyFill="1" applyBorder="1" applyAlignment="1">
      <alignment horizontal="center" vertical="center" shrinkToFit="1"/>
    </xf>
    <xf numFmtId="185" fontId="3" fillId="0" borderId="38" xfId="0" applyNumberFormat="1" applyFont="1" applyFill="1" applyBorder="1" applyAlignment="1">
      <alignment horizontal="center" vertical="center" shrinkToFit="1"/>
    </xf>
    <xf numFmtId="9" fontId="3" fillId="0" borderId="0" xfId="0" applyNumberFormat="1" applyFont="1" applyFill="1" applyBorder="1" applyAlignment="1">
      <alignment vertical="center" shrinkToFit="1"/>
    </xf>
    <xf numFmtId="177" fontId="3" fillId="0" borderId="0" xfId="0" applyNumberFormat="1" applyFont="1" applyBorder="1" applyAlignment="1">
      <alignment horizontal="right" vertical="center" shrinkToFit="1"/>
    </xf>
    <xf numFmtId="0" fontId="3" fillId="0" borderId="82" xfId="0" applyFont="1" applyBorder="1" applyAlignment="1">
      <alignment horizontal="center" vertical="center"/>
    </xf>
    <xf numFmtId="0" fontId="3" fillId="0" borderId="36" xfId="0" applyFont="1" applyBorder="1" applyAlignment="1">
      <alignment horizontal="center" vertical="center"/>
    </xf>
    <xf numFmtId="0" fontId="3" fillId="0" borderId="0" xfId="0" applyFont="1" applyBorder="1" applyAlignment="1">
      <alignment horizontal="right" vertical="top"/>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24" xfId="0" applyFont="1" applyBorder="1" applyAlignment="1">
      <alignment horizontal="center" vertical="center"/>
    </xf>
    <xf numFmtId="0" fontId="3" fillId="0" borderId="61" xfId="0" applyFont="1" applyBorder="1" applyAlignment="1">
      <alignment horizontal="center" vertical="center"/>
    </xf>
    <xf numFmtId="0" fontId="3" fillId="0" borderId="0" xfId="0" applyFont="1" applyAlignment="1">
      <alignment horizontal="right" vertical="center"/>
    </xf>
    <xf numFmtId="0" fontId="3" fillId="0" borderId="0" xfId="0" applyFont="1" applyBorder="1" applyAlignment="1">
      <alignment horizontal="center" vertical="center"/>
    </xf>
    <xf numFmtId="0" fontId="3" fillId="0" borderId="38" xfId="0" applyFont="1" applyBorder="1">
      <alignment vertical="center"/>
    </xf>
    <xf numFmtId="0" fontId="3" fillId="0" borderId="0" xfId="0" applyFont="1" applyBorder="1" applyAlignment="1">
      <alignment horizontal="left" vertical="center"/>
    </xf>
    <xf numFmtId="0" fontId="3" fillId="0" borderId="25" xfId="0" applyFont="1" applyBorder="1" applyAlignment="1">
      <alignment horizontal="center" vertical="center"/>
    </xf>
    <xf numFmtId="0" fontId="3" fillId="0" borderId="0" xfId="0" applyFont="1">
      <alignment vertical="center"/>
    </xf>
    <xf numFmtId="0" fontId="3" fillId="0" borderId="95" xfId="0" applyFont="1" applyBorder="1" applyAlignment="1">
      <alignment horizontal="center" vertical="center"/>
    </xf>
    <xf numFmtId="0" fontId="3" fillId="0" borderId="11" xfId="0" applyFont="1" applyBorder="1" applyAlignment="1">
      <alignment horizontal="center" vertical="center"/>
    </xf>
    <xf numFmtId="0" fontId="3" fillId="0" borderId="109" xfId="0" applyFont="1" applyBorder="1" applyAlignment="1">
      <alignment horizontal="center" vertical="center"/>
    </xf>
    <xf numFmtId="0" fontId="3" fillId="0" borderId="123" xfId="0" applyFont="1" applyBorder="1">
      <alignment vertical="center"/>
    </xf>
    <xf numFmtId="0" fontId="3" fillId="0" borderId="119" xfId="0" applyFont="1" applyBorder="1" applyAlignment="1">
      <alignment horizontal="center" vertical="center"/>
    </xf>
    <xf numFmtId="0" fontId="3" fillId="0" borderId="124" xfId="0" applyFont="1" applyBorder="1" applyAlignment="1">
      <alignment horizontal="center" vertical="center"/>
    </xf>
    <xf numFmtId="0" fontId="3" fillId="0" borderId="125" xfId="0" applyFont="1" applyBorder="1" applyAlignment="1">
      <alignment horizontal="center" vertical="center"/>
    </xf>
    <xf numFmtId="0" fontId="3" fillId="0" borderId="126" xfId="0" applyFont="1" applyBorder="1" applyAlignment="1">
      <alignment horizontal="center" vertical="center"/>
    </xf>
    <xf numFmtId="0" fontId="3" fillId="0" borderId="127" xfId="0" applyFont="1" applyBorder="1" applyAlignment="1">
      <alignment horizontal="center" vertical="center"/>
    </xf>
    <xf numFmtId="0" fontId="3" fillId="0" borderId="128" xfId="0" applyFont="1" applyBorder="1" applyAlignment="1">
      <alignment horizontal="center" vertical="center"/>
    </xf>
    <xf numFmtId="0" fontId="3" fillId="0" borderId="129" xfId="0" applyFont="1" applyBorder="1" applyAlignment="1">
      <alignment horizontal="center" vertical="center"/>
    </xf>
    <xf numFmtId="0" fontId="3" fillId="0" borderId="112" xfId="0" applyFont="1" applyBorder="1" applyAlignment="1">
      <alignment horizontal="center" vertical="center"/>
    </xf>
    <xf numFmtId="0" fontId="3" fillId="0" borderId="132" xfId="0" applyFont="1" applyBorder="1">
      <alignment vertical="center"/>
    </xf>
    <xf numFmtId="0" fontId="3" fillId="0" borderId="133" xfId="0" applyFont="1" applyBorder="1" applyAlignment="1">
      <alignment horizontal="center" vertical="center"/>
    </xf>
    <xf numFmtId="0" fontId="3" fillId="0" borderId="135" xfId="0" applyFont="1" applyBorder="1" applyAlignment="1">
      <alignment horizontal="center" vertical="center"/>
    </xf>
    <xf numFmtId="0" fontId="3" fillId="0" borderId="136" xfId="0" applyFont="1" applyBorder="1" applyAlignment="1">
      <alignment horizontal="center" vertical="center"/>
    </xf>
    <xf numFmtId="0" fontId="3" fillId="0" borderId="137" xfId="0" applyFont="1" applyBorder="1" applyAlignment="1">
      <alignment horizontal="center" vertical="center"/>
    </xf>
    <xf numFmtId="0" fontId="5" fillId="0" borderId="130" xfId="0" applyFont="1" applyBorder="1" applyAlignment="1">
      <alignment horizontal="center" vertical="center"/>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119" xfId="0" applyFont="1" applyBorder="1" applyAlignment="1">
      <alignment horizontal="center" vertical="center"/>
    </xf>
    <xf numFmtId="0" fontId="5" fillId="0" borderId="140" xfId="0" applyFont="1" applyBorder="1" applyAlignment="1">
      <alignment horizontal="center" vertical="center"/>
    </xf>
    <xf numFmtId="197" fontId="19" fillId="5" borderId="141" xfId="2" applyNumberFormat="1" applyFont="1" applyFill="1" applyBorder="1" applyAlignment="1" applyProtection="1">
      <alignment horizontal="right" vertical="center"/>
      <protection locked="0"/>
    </xf>
    <xf numFmtId="197" fontId="19" fillId="5" borderId="142" xfId="2" applyNumberFormat="1" applyFont="1" applyFill="1" applyBorder="1" applyAlignment="1" applyProtection="1">
      <alignment horizontal="right" vertical="center"/>
      <protection locked="0"/>
    </xf>
    <xf numFmtId="197" fontId="19" fillId="7" borderId="67" xfId="2" applyNumberFormat="1" applyFont="1" applyFill="1" applyBorder="1" applyAlignment="1" applyProtection="1">
      <alignment horizontal="right" vertical="center"/>
      <protection locked="0"/>
    </xf>
    <xf numFmtId="197" fontId="19" fillId="7" borderId="143" xfId="2" applyNumberFormat="1" applyFont="1" applyFill="1" applyBorder="1" applyAlignment="1" applyProtection="1">
      <alignment horizontal="right" vertical="center"/>
      <protection locked="0"/>
    </xf>
    <xf numFmtId="197" fontId="19" fillId="8" borderId="127" xfId="2" applyNumberFormat="1" applyFont="1" applyFill="1" applyBorder="1" applyAlignment="1" applyProtection="1">
      <alignment horizontal="right" vertical="center"/>
      <protection locked="0"/>
    </xf>
    <xf numFmtId="197" fontId="19" fillId="5" borderId="97" xfId="2" applyNumberFormat="1" applyFont="1" applyFill="1" applyBorder="1" applyAlignment="1" applyProtection="1">
      <alignment horizontal="right" vertical="center"/>
      <protection locked="0"/>
    </xf>
    <xf numFmtId="197" fontId="19" fillId="5" borderId="100" xfId="2" applyNumberFormat="1" applyFont="1" applyFill="1" applyBorder="1" applyAlignment="1" applyProtection="1">
      <alignment horizontal="right" vertical="center"/>
      <protection locked="0"/>
    </xf>
    <xf numFmtId="197" fontId="19" fillId="7" borderId="24" xfId="2" applyNumberFormat="1" applyFont="1" applyFill="1" applyBorder="1" applyAlignment="1" applyProtection="1">
      <alignment horizontal="right" vertical="center"/>
      <protection locked="0"/>
    </xf>
    <xf numFmtId="197" fontId="19" fillId="7" borderId="117" xfId="2" applyNumberFormat="1" applyFont="1" applyFill="1" applyBorder="1" applyAlignment="1" applyProtection="1">
      <alignment horizontal="right" vertical="center"/>
      <protection locked="0"/>
    </xf>
    <xf numFmtId="197" fontId="19" fillId="8" borderId="125" xfId="2" applyNumberFormat="1" applyFont="1" applyFill="1" applyBorder="1" applyAlignment="1" applyProtection="1">
      <alignment horizontal="right" vertical="center"/>
      <protection locked="0"/>
    </xf>
    <xf numFmtId="197" fontId="19" fillId="0" borderId="97" xfId="2" applyNumberFormat="1" applyFont="1" applyFill="1" applyBorder="1" applyAlignment="1" applyProtection="1">
      <alignment horizontal="right" vertical="center"/>
    </xf>
    <xf numFmtId="197" fontId="19" fillId="0" borderId="100" xfId="2" applyNumberFormat="1" applyFont="1" applyFill="1" applyBorder="1" applyAlignment="1" applyProtection="1">
      <alignment horizontal="right" vertical="center"/>
    </xf>
    <xf numFmtId="197" fontId="19" fillId="0" borderId="100" xfId="2" applyNumberFormat="1" applyFont="1" applyFill="1" applyBorder="1" applyAlignment="1" applyProtection="1">
      <alignment horizontal="right" vertical="center"/>
      <protection locked="0"/>
    </xf>
    <xf numFmtId="197" fontId="19" fillId="0" borderId="117" xfId="2" applyNumberFormat="1" applyFont="1" applyFill="1" applyBorder="1" applyAlignment="1" applyProtection="1">
      <alignment horizontal="right" vertical="center"/>
    </xf>
    <xf numFmtId="197" fontId="19" fillId="0" borderId="126" xfId="2" applyNumberFormat="1" applyFont="1" applyFill="1" applyBorder="1" applyAlignment="1" applyProtection="1">
      <alignment horizontal="right" vertical="center"/>
    </xf>
    <xf numFmtId="197" fontId="19" fillId="5" borderId="41" xfId="2" applyNumberFormat="1" applyFont="1" applyFill="1" applyBorder="1" applyAlignment="1" applyProtection="1">
      <alignment horizontal="right" vertical="center"/>
      <protection locked="0"/>
    </xf>
    <xf numFmtId="197" fontId="19" fillId="5" borderId="82" xfId="2" applyNumberFormat="1" applyFont="1" applyFill="1" applyBorder="1" applyAlignment="1" applyProtection="1">
      <alignment horizontal="right" vertical="center"/>
      <protection locked="0"/>
    </xf>
    <xf numFmtId="197" fontId="19" fillId="9" borderId="82" xfId="2" applyNumberFormat="1" applyFont="1" applyFill="1" applyBorder="1" applyAlignment="1" applyProtection="1">
      <alignment horizontal="center" vertical="center"/>
      <protection locked="0"/>
    </xf>
    <xf numFmtId="197" fontId="19" fillId="9" borderId="39" xfId="2" applyNumberFormat="1" applyFont="1" applyFill="1" applyBorder="1" applyAlignment="1" applyProtection="1">
      <alignment horizontal="center" vertical="center"/>
      <protection locked="0"/>
    </xf>
    <xf numFmtId="197" fontId="19" fillId="9" borderId="144" xfId="2" applyNumberFormat="1" applyFont="1" applyFill="1" applyBorder="1" applyAlignment="1" applyProtection="1">
      <alignment horizontal="center" vertical="center"/>
      <protection locked="0"/>
    </xf>
    <xf numFmtId="197" fontId="19" fillId="5" borderId="83" xfId="2" applyNumberFormat="1" applyFont="1" applyFill="1" applyBorder="1" applyAlignment="1" applyProtection="1">
      <alignment horizontal="right" vertical="center"/>
      <protection locked="0"/>
    </xf>
    <xf numFmtId="197" fontId="19" fillId="5" borderId="36" xfId="2" applyNumberFormat="1" applyFont="1" applyFill="1" applyBorder="1" applyAlignment="1" applyProtection="1">
      <alignment horizontal="right" vertical="center"/>
      <protection locked="0"/>
    </xf>
    <xf numFmtId="197" fontId="19" fillId="9" borderId="36" xfId="2" applyNumberFormat="1" applyFont="1" applyFill="1" applyBorder="1" applyAlignment="1" applyProtection="1">
      <alignment horizontal="center" vertical="center"/>
      <protection locked="0"/>
    </xf>
    <xf numFmtId="197" fontId="19" fillId="9" borderId="84" xfId="2" applyNumberFormat="1" applyFont="1" applyFill="1" applyBorder="1" applyAlignment="1" applyProtection="1">
      <alignment horizontal="center" vertical="center"/>
      <protection locked="0"/>
    </xf>
    <xf numFmtId="197" fontId="19" fillId="9" borderId="128" xfId="2" applyNumberFormat="1" applyFont="1" applyFill="1" applyBorder="1" applyAlignment="1" applyProtection="1">
      <alignment horizontal="center" vertical="center"/>
      <protection locked="0"/>
    </xf>
    <xf numFmtId="197" fontId="19" fillId="5" borderId="47" xfId="2" applyNumberFormat="1" applyFont="1" applyFill="1" applyBorder="1" applyAlignment="1" applyProtection="1">
      <alignment horizontal="right" vertical="center"/>
      <protection locked="0"/>
    </xf>
    <xf numFmtId="197" fontId="19" fillId="5" borderId="63" xfId="2" applyNumberFormat="1" applyFont="1" applyFill="1" applyBorder="1" applyAlignment="1" applyProtection="1">
      <alignment horizontal="right" vertical="center"/>
      <protection locked="0"/>
    </xf>
    <xf numFmtId="197" fontId="19" fillId="9" borderId="63" xfId="2" applyNumberFormat="1" applyFont="1" applyFill="1" applyBorder="1" applyAlignment="1" applyProtection="1">
      <alignment horizontal="center" vertical="center"/>
      <protection locked="0"/>
    </xf>
    <xf numFmtId="197" fontId="19" fillId="9" borderId="64" xfId="2" applyNumberFormat="1" applyFont="1" applyFill="1" applyBorder="1" applyAlignment="1" applyProtection="1">
      <alignment horizontal="center" vertical="center"/>
      <protection locked="0"/>
    </xf>
    <xf numFmtId="197" fontId="19" fillId="9" borderId="145" xfId="2" applyNumberFormat="1" applyFont="1" applyFill="1" applyBorder="1" applyAlignment="1" applyProtection="1">
      <alignment horizontal="center" vertical="center"/>
      <protection locked="0"/>
    </xf>
    <xf numFmtId="197" fontId="19" fillId="5" borderId="33" xfId="2" applyNumberFormat="1" applyFont="1" applyFill="1" applyBorder="1" applyAlignment="1" applyProtection="1">
      <alignment horizontal="right" vertical="center"/>
      <protection locked="0"/>
    </xf>
    <xf numFmtId="197" fontId="19" fillId="5" borderId="24" xfId="2" applyNumberFormat="1" applyFont="1" applyFill="1" applyBorder="1" applyAlignment="1" applyProtection="1">
      <alignment horizontal="right" vertical="center"/>
      <protection locked="0"/>
    </xf>
    <xf numFmtId="197" fontId="19" fillId="7" borderId="32" xfId="2" applyNumberFormat="1" applyFont="1" applyFill="1" applyBorder="1" applyAlignment="1" applyProtection="1">
      <alignment horizontal="right" vertical="center"/>
      <protection locked="0"/>
    </xf>
    <xf numFmtId="197" fontId="19" fillId="5" borderId="114" xfId="2" applyNumberFormat="1" applyFont="1" applyFill="1" applyBorder="1" applyAlignment="1" applyProtection="1">
      <alignment horizontal="right" vertical="center"/>
      <protection locked="0"/>
    </xf>
    <xf numFmtId="197" fontId="19" fillId="5" borderId="115" xfId="2" applyNumberFormat="1" applyFont="1" applyFill="1" applyBorder="1" applyAlignment="1" applyProtection="1">
      <alignment horizontal="right" vertical="center"/>
      <protection locked="0"/>
    </xf>
    <xf numFmtId="197" fontId="19" fillId="9" borderId="115" xfId="2" applyNumberFormat="1" applyFont="1" applyFill="1" applyBorder="1" applyAlignment="1" applyProtection="1">
      <alignment horizontal="center" vertical="center"/>
      <protection locked="0"/>
    </xf>
    <xf numFmtId="197" fontId="19" fillId="9" borderId="118" xfId="2" applyNumberFormat="1" applyFont="1" applyFill="1" applyBorder="1" applyAlignment="1" applyProtection="1">
      <alignment horizontal="center" vertical="center"/>
      <protection locked="0"/>
    </xf>
    <xf numFmtId="197" fontId="19" fillId="9" borderId="136" xfId="2" applyNumberFormat="1" applyFont="1" applyFill="1" applyBorder="1" applyAlignment="1" applyProtection="1">
      <alignment horizontal="center" vertical="center"/>
      <protection locked="0"/>
    </xf>
    <xf numFmtId="197" fontId="19" fillId="5" borderId="29" xfId="2" applyNumberFormat="1" applyFont="1" applyFill="1" applyBorder="1" applyAlignment="1" applyProtection="1">
      <alignment horizontal="right" vertical="center"/>
      <protection locked="0"/>
    </xf>
    <xf numFmtId="197" fontId="19" fillId="5" borderId="25" xfId="2" applyNumberFormat="1" applyFont="1" applyFill="1" applyBorder="1" applyAlignment="1" applyProtection="1">
      <alignment horizontal="right" vertical="center"/>
      <protection locked="0"/>
    </xf>
    <xf numFmtId="197" fontId="19" fillId="9" borderId="25" xfId="2" applyNumberFormat="1" applyFont="1" applyFill="1" applyBorder="1" applyAlignment="1" applyProtection="1">
      <alignment horizontal="center" vertical="center"/>
      <protection locked="0"/>
    </xf>
    <xf numFmtId="197" fontId="19" fillId="9" borderId="28" xfId="2" applyNumberFormat="1" applyFont="1" applyFill="1" applyBorder="1" applyAlignment="1" applyProtection="1">
      <alignment horizontal="center" vertical="center"/>
      <protection locked="0"/>
    </xf>
    <xf numFmtId="197" fontId="19" fillId="9" borderId="124" xfId="2" applyNumberFormat="1" applyFont="1" applyFill="1" applyBorder="1" applyAlignment="1" applyProtection="1">
      <alignment horizontal="center" vertical="center"/>
      <protection locked="0"/>
    </xf>
    <xf numFmtId="197" fontId="19" fillId="5" borderId="27" xfId="2" applyNumberFormat="1" applyFont="1" applyFill="1" applyBorder="1" applyAlignment="1" applyProtection="1">
      <alignment horizontal="right" vertical="center"/>
      <protection locked="0"/>
    </xf>
    <xf numFmtId="197" fontId="19" fillId="5" borderId="61" xfId="2" applyNumberFormat="1" applyFont="1" applyFill="1" applyBorder="1" applyAlignment="1" applyProtection="1">
      <alignment horizontal="right" vertical="center"/>
      <protection locked="0"/>
    </xf>
    <xf numFmtId="197" fontId="19" fillId="7" borderId="61" xfId="2" applyNumberFormat="1" applyFont="1" applyFill="1" applyBorder="1" applyAlignment="1" applyProtection="1">
      <alignment horizontal="right" vertical="center"/>
      <protection locked="0"/>
    </xf>
    <xf numFmtId="197" fontId="19" fillId="7" borderId="26" xfId="2" applyNumberFormat="1" applyFont="1" applyFill="1" applyBorder="1" applyAlignment="1" applyProtection="1">
      <alignment horizontal="right" vertical="center"/>
      <protection locked="0"/>
    </xf>
    <xf numFmtId="197" fontId="19" fillId="8" borderId="137" xfId="2" applyNumberFormat="1" applyFont="1" applyFill="1" applyBorder="1" applyAlignment="1" applyProtection="1">
      <alignment horizontal="right" vertical="center"/>
      <protection locked="0"/>
    </xf>
    <xf numFmtId="197" fontId="19" fillId="10" borderId="94" xfId="2" applyNumberFormat="1" applyFont="1" applyFill="1" applyBorder="1" applyAlignment="1" applyProtection="1">
      <alignment horizontal="right" vertical="center"/>
    </xf>
    <xf numFmtId="197" fontId="19" fillId="9" borderId="95" xfId="2" applyNumberFormat="1" applyFont="1" applyFill="1" applyBorder="1" applyAlignment="1" applyProtection="1">
      <alignment horizontal="center" vertical="center"/>
    </xf>
    <xf numFmtId="197" fontId="19" fillId="10" borderId="95" xfId="2" applyNumberFormat="1" applyFont="1" applyFill="1" applyBorder="1" applyAlignment="1" applyProtection="1">
      <alignment horizontal="right" vertical="center"/>
    </xf>
    <xf numFmtId="197" fontId="19" fillId="10" borderId="96" xfId="2" applyNumberFormat="1" applyFont="1" applyFill="1" applyBorder="1" applyAlignment="1" applyProtection="1">
      <alignment horizontal="right" vertical="center"/>
    </xf>
    <xf numFmtId="197" fontId="19" fillId="10" borderId="119" xfId="2" applyNumberFormat="1" applyFont="1" applyFill="1" applyBorder="1" applyAlignment="1" applyProtection="1">
      <alignment horizontal="right" vertical="center"/>
    </xf>
    <xf numFmtId="197" fontId="19" fillId="0" borderId="104" xfId="2" applyNumberFormat="1" applyFont="1" applyFill="1" applyBorder="1" applyAlignment="1" applyProtection="1">
      <alignment horizontal="right" vertical="center"/>
    </xf>
    <xf numFmtId="197" fontId="19" fillId="0" borderId="105" xfId="2" applyNumberFormat="1" applyFont="1" applyFill="1" applyBorder="1" applyAlignment="1" applyProtection="1">
      <alignment horizontal="right" vertical="center"/>
    </xf>
    <xf numFmtId="197" fontId="19" fillId="0" borderId="138" xfId="2" applyNumberFormat="1" applyFont="1" applyFill="1" applyBorder="1" applyAlignment="1" applyProtection="1">
      <alignment horizontal="right" vertical="center"/>
    </xf>
    <xf numFmtId="197" fontId="19" fillId="0" borderId="135" xfId="2" applyNumberFormat="1" applyFont="1" applyFill="1" applyBorder="1" applyAlignment="1" applyProtection="1">
      <alignment horizontal="right" vertical="center"/>
    </xf>
    <xf numFmtId="197" fontId="19" fillId="5" borderId="69" xfId="2" applyNumberFormat="1" applyFont="1" applyFill="1" applyBorder="1" applyAlignment="1" applyProtection="1">
      <alignment horizontal="right" vertical="center"/>
      <protection locked="0"/>
    </xf>
    <xf numFmtId="197" fontId="19" fillId="5" borderId="65" xfId="2" applyNumberFormat="1" applyFont="1" applyFill="1" applyBorder="1" applyAlignment="1" applyProtection="1">
      <alignment horizontal="right" vertical="center"/>
      <protection locked="0"/>
    </xf>
    <xf numFmtId="197" fontId="19" fillId="9" borderId="65" xfId="2" applyNumberFormat="1" applyFont="1" applyFill="1" applyBorder="1" applyAlignment="1" applyProtection="1">
      <alignment horizontal="center" vertical="center"/>
      <protection locked="0"/>
    </xf>
    <xf numFmtId="197" fontId="19" fillId="9" borderId="42" xfId="2" applyNumberFormat="1" applyFont="1" applyFill="1" applyBorder="1" applyAlignment="1" applyProtection="1">
      <alignment horizontal="center" vertical="center"/>
      <protection locked="0"/>
    </xf>
    <xf numFmtId="197" fontId="19" fillId="9" borderId="146" xfId="2" applyNumberFormat="1" applyFont="1" applyFill="1" applyBorder="1" applyAlignment="1" applyProtection="1">
      <alignment horizontal="center" vertical="center"/>
      <protection locked="0"/>
    </xf>
    <xf numFmtId="197" fontId="19" fillId="10" borderId="139" xfId="2" applyNumberFormat="1" applyFont="1" applyFill="1" applyBorder="1" applyAlignment="1" applyProtection="1">
      <alignment horizontal="right" vertical="center"/>
    </xf>
    <xf numFmtId="0" fontId="3" fillId="0" borderId="0" xfId="0" applyFont="1" applyBorder="1">
      <alignment vertical="center"/>
    </xf>
    <xf numFmtId="0" fontId="3" fillId="0" borderId="31" xfId="0" applyFont="1" applyBorder="1">
      <alignment vertical="center"/>
    </xf>
    <xf numFmtId="0" fontId="3" fillId="0" borderId="0" xfId="0" applyFont="1" applyAlignment="1">
      <alignment horizontal="right" vertical="center"/>
    </xf>
    <xf numFmtId="0" fontId="3" fillId="0" borderId="59" xfId="0" applyFont="1" applyBorder="1" applyAlignment="1">
      <alignment horizontal="center" vertical="center"/>
    </xf>
    <xf numFmtId="0" fontId="3" fillId="0" borderId="0" xfId="0" applyFont="1" applyBorder="1" applyAlignment="1">
      <alignment horizontal="center" vertical="center"/>
    </xf>
    <xf numFmtId="0" fontId="3" fillId="0" borderId="38" xfId="0" applyFont="1" applyBorder="1">
      <alignment vertical="center"/>
    </xf>
    <xf numFmtId="0" fontId="3" fillId="0" borderId="29" xfId="0" applyFont="1" applyBorder="1">
      <alignment vertical="center"/>
    </xf>
    <xf numFmtId="197" fontId="19" fillId="5" borderId="61" xfId="2" applyNumberFormat="1" applyFont="1" applyFill="1" applyBorder="1" applyAlignment="1" applyProtection="1">
      <alignment horizontal="right" vertical="center"/>
      <protection locked="0"/>
    </xf>
    <xf numFmtId="197" fontId="19" fillId="7" borderId="61" xfId="2" applyNumberFormat="1" applyFont="1" applyFill="1" applyBorder="1" applyAlignment="1" applyProtection="1">
      <alignment horizontal="right" vertical="center"/>
      <protection locked="0"/>
    </xf>
    <xf numFmtId="197" fontId="19" fillId="7" borderId="134" xfId="2" applyNumberFormat="1" applyFont="1" applyFill="1" applyBorder="1" applyAlignment="1" applyProtection="1">
      <alignment horizontal="right" vertical="center"/>
      <protection locked="0"/>
    </xf>
    <xf numFmtId="197" fontId="19" fillId="8" borderId="137" xfId="2" applyNumberFormat="1" applyFont="1" applyFill="1" applyBorder="1" applyAlignment="1" applyProtection="1">
      <alignment horizontal="right" vertical="center"/>
      <protection locked="0"/>
    </xf>
    <xf numFmtId="0" fontId="3" fillId="0" borderId="137" xfId="0" applyFont="1" applyBorder="1">
      <alignment vertical="center"/>
    </xf>
    <xf numFmtId="0" fontId="3" fillId="0" borderId="37" xfId="0" applyFont="1" applyBorder="1">
      <alignment vertical="center"/>
    </xf>
    <xf numFmtId="197" fontId="19" fillId="5" borderId="73" xfId="2" applyNumberFormat="1" applyFont="1" applyFill="1" applyBorder="1" applyAlignment="1" applyProtection="1">
      <alignment horizontal="right" vertical="center"/>
      <protection locked="0"/>
    </xf>
    <xf numFmtId="0" fontId="3" fillId="0" borderId="0" xfId="0" applyFont="1" applyAlignment="1">
      <alignment horizontal="left" vertical="center"/>
    </xf>
    <xf numFmtId="201" fontId="3" fillId="0" borderId="38" xfId="0" applyNumberFormat="1" applyFont="1" applyBorder="1">
      <alignment vertical="center"/>
    </xf>
    <xf numFmtId="202" fontId="3" fillId="0" borderId="38" xfId="0" applyNumberFormat="1" applyFont="1" applyBorder="1">
      <alignment vertical="center"/>
    </xf>
    <xf numFmtId="0" fontId="15" fillId="0" borderId="25" xfId="0" applyFont="1" applyBorder="1" applyAlignment="1">
      <alignment horizontal="center" vertical="center"/>
    </xf>
    <xf numFmtId="0" fontId="3" fillId="5" borderId="32" xfId="0" applyFont="1" applyFill="1" applyBorder="1">
      <alignment vertical="center"/>
    </xf>
    <xf numFmtId="204" fontId="3" fillId="0" borderId="0" xfId="0" applyNumberFormat="1" applyFont="1">
      <alignment vertical="center"/>
    </xf>
    <xf numFmtId="0" fontId="3" fillId="5" borderId="24" xfId="0" applyFont="1" applyFill="1" applyBorder="1" applyAlignment="1">
      <alignment horizontal="center" vertical="center" shrinkToFit="1"/>
    </xf>
    <xf numFmtId="203" fontId="3" fillId="5" borderId="24" xfId="0" applyNumberFormat="1" applyFont="1" applyFill="1" applyBorder="1" applyAlignment="1">
      <alignment horizontal="center" vertical="center" shrinkToFit="1"/>
    </xf>
    <xf numFmtId="56" fontId="3" fillId="5" borderId="72" xfId="0" applyNumberFormat="1" applyFont="1" applyFill="1" applyBorder="1" applyAlignment="1">
      <alignment horizontal="center" vertical="center" shrinkToFit="1"/>
    </xf>
    <xf numFmtId="185" fontId="3" fillId="0" borderId="0" xfId="0" applyNumberFormat="1" applyFont="1" applyFill="1" applyBorder="1" applyAlignment="1">
      <alignment horizontal="left" vertical="center"/>
    </xf>
    <xf numFmtId="185" fontId="3" fillId="0" borderId="0" xfId="0" applyNumberFormat="1" applyFont="1" applyFill="1" applyBorder="1" applyAlignment="1">
      <alignment horizontal="right" vertical="center"/>
    </xf>
    <xf numFmtId="185" fontId="3" fillId="0" borderId="24" xfId="0" applyNumberFormat="1" applyFont="1" applyFill="1" applyBorder="1" applyAlignment="1">
      <alignment horizontal="center" vertical="center"/>
    </xf>
    <xf numFmtId="185" fontId="3" fillId="5" borderId="24" xfId="0" applyNumberFormat="1" applyFont="1" applyFill="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38" xfId="0" applyFont="1" applyBorder="1">
      <alignment vertical="center"/>
    </xf>
    <xf numFmtId="0" fontId="3" fillId="0" borderId="62" xfId="0" applyFont="1" applyBorder="1" applyAlignment="1">
      <alignment horizontal="center" vertical="center"/>
    </xf>
    <xf numFmtId="0" fontId="3" fillId="0" borderId="0" xfId="0" applyFont="1">
      <alignment vertical="center"/>
    </xf>
    <xf numFmtId="0" fontId="5" fillId="0" borderId="0" xfId="0" applyFont="1">
      <alignment vertical="center"/>
    </xf>
    <xf numFmtId="49" fontId="3" fillId="0" borderId="26" xfId="0" applyNumberFormat="1" applyFont="1" applyBorder="1" applyAlignment="1">
      <alignment horizontal="center" vertical="center"/>
    </xf>
    <xf numFmtId="49" fontId="3" fillId="0" borderId="37"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28" xfId="0" applyNumberFormat="1" applyFont="1" applyBorder="1" applyAlignment="1">
      <alignment horizontal="center" vertical="center"/>
    </xf>
    <xf numFmtId="49" fontId="3" fillId="0" borderId="38" xfId="0" applyNumberFormat="1" applyFont="1" applyBorder="1" applyAlignment="1">
      <alignment horizontal="center" vertical="center"/>
    </xf>
    <xf numFmtId="49" fontId="3" fillId="0" borderId="62" xfId="0" applyNumberFormat="1" applyFont="1" applyBorder="1">
      <alignment vertical="center"/>
    </xf>
    <xf numFmtId="49" fontId="3" fillId="0" borderId="37" xfId="0" applyNumberFormat="1" applyFont="1" applyBorder="1">
      <alignment vertical="center"/>
    </xf>
    <xf numFmtId="49" fontId="3" fillId="0" borderId="38" xfId="0" applyNumberFormat="1" applyFont="1" applyBorder="1">
      <alignment vertical="center"/>
    </xf>
    <xf numFmtId="0" fontId="3" fillId="0" borderId="55" xfId="0" applyFont="1" applyBorder="1" applyAlignment="1">
      <alignment horizontal="center" vertical="center"/>
    </xf>
    <xf numFmtId="206" fontId="3" fillId="0" borderId="77" xfId="0" applyNumberFormat="1" applyFont="1" applyBorder="1" applyAlignment="1">
      <alignment horizontal="center" vertical="center" shrinkToFit="1"/>
    </xf>
    <xf numFmtId="0" fontId="3" fillId="0" borderId="148" xfId="0" applyFont="1" applyBorder="1" applyAlignment="1">
      <alignment horizontal="center" vertical="center"/>
    </xf>
    <xf numFmtId="49" fontId="3" fillId="0" borderId="153" xfId="0" applyNumberFormat="1" applyFont="1" applyBorder="1" applyAlignment="1">
      <alignment horizontal="center" vertical="center"/>
    </xf>
    <xf numFmtId="49" fontId="3" fillId="0" borderId="59" xfId="0" applyNumberFormat="1" applyFont="1" applyBorder="1" applyAlignment="1">
      <alignment horizontal="center" vertical="center"/>
    </xf>
    <xf numFmtId="49" fontId="3" fillId="0" borderId="81" xfId="0" applyNumberFormat="1" applyFont="1" applyBorder="1" applyAlignment="1">
      <alignment horizontal="center" vertical="center"/>
    </xf>
    <xf numFmtId="0" fontId="3" fillId="0" borderId="14" xfId="0" applyFont="1" applyBorder="1" applyAlignment="1">
      <alignment horizontal="center" vertical="center"/>
    </xf>
    <xf numFmtId="0" fontId="3" fillId="5" borderId="155" xfId="0" applyFont="1" applyFill="1" applyBorder="1" applyAlignment="1">
      <alignment horizontal="center" vertical="center"/>
    </xf>
    <xf numFmtId="0" fontId="5" fillId="0" borderId="154" xfId="0" applyFont="1" applyBorder="1" applyAlignment="1">
      <alignment horizontal="center" vertical="center"/>
    </xf>
    <xf numFmtId="0" fontId="3" fillId="0" borderId="89" xfId="0" applyFont="1" applyBorder="1">
      <alignment vertical="center"/>
    </xf>
    <xf numFmtId="49" fontId="3" fillId="0" borderId="90" xfId="0" applyNumberFormat="1" applyFont="1" applyBorder="1">
      <alignment vertical="center"/>
    </xf>
    <xf numFmtId="0" fontId="3" fillId="0" borderId="87" xfId="0" applyFont="1" applyBorder="1">
      <alignment vertical="center"/>
    </xf>
    <xf numFmtId="0" fontId="3" fillId="5" borderId="57" xfId="0" applyFont="1" applyFill="1" applyBorder="1" applyAlignment="1">
      <alignment horizontal="center" vertical="center"/>
    </xf>
    <xf numFmtId="0" fontId="3" fillId="0" borderId="133" xfId="0" applyFont="1" applyBorder="1">
      <alignment vertical="center"/>
    </xf>
    <xf numFmtId="49" fontId="3" fillId="0" borderId="14" xfId="0" applyNumberFormat="1" applyFont="1" applyBorder="1" applyAlignment="1">
      <alignment horizontal="center" vertical="center"/>
    </xf>
    <xf numFmtId="0" fontId="3" fillId="0" borderId="78" xfId="0" applyFont="1" applyBorder="1">
      <alignment vertical="center"/>
    </xf>
    <xf numFmtId="49" fontId="5" fillId="0" borderId="87" xfId="0" applyNumberFormat="1" applyFont="1" applyBorder="1" applyAlignment="1">
      <alignment horizontal="center" vertical="center"/>
    </xf>
    <xf numFmtId="0" fontId="3" fillId="0" borderId="57" xfId="0" applyFont="1" applyBorder="1" applyAlignment="1">
      <alignment horizontal="center" vertical="center"/>
    </xf>
    <xf numFmtId="0" fontId="3" fillId="0" borderId="26" xfId="0" applyFont="1" applyBorder="1" applyAlignment="1">
      <alignment horizontal="center" vertical="center"/>
    </xf>
    <xf numFmtId="0" fontId="3" fillId="0" borderId="29" xfId="0" applyFont="1" applyBorder="1" applyAlignment="1">
      <alignment horizontal="center" vertical="center"/>
    </xf>
    <xf numFmtId="0" fontId="3" fillId="0" borderId="0" xfId="0" applyFont="1" applyBorder="1">
      <alignment vertical="center"/>
    </xf>
    <xf numFmtId="0" fontId="3" fillId="0" borderId="31" xfId="0" applyFont="1" applyBorder="1">
      <alignment vertical="center"/>
    </xf>
    <xf numFmtId="0" fontId="3" fillId="0" borderId="0" xfId="0" applyFont="1" applyAlignment="1">
      <alignment horizontal="right" vertical="center"/>
    </xf>
    <xf numFmtId="0" fontId="3" fillId="0" borderId="0" xfId="0" applyFont="1" applyBorder="1" applyAlignment="1">
      <alignment horizontal="center" vertical="center"/>
    </xf>
    <xf numFmtId="0" fontId="3" fillId="0" borderId="0" xfId="0" applyFont="1">
      <alignment vertical="center"/>
    </xf>
    <xf numFmtId="56" fontId="3" fillId="0" borderId="0" xfId="0" applyNumberFormat="1" applyFont="1">
      <alignment vertical="center"/>
    </xf>
    <xf numFmtId="56" fontId="3" fillId="0" borderId="0" xfId="0" applyNumberFormat="1" applyFont="1" applyAlignment="1">
      <alignment horizontal="right" vertical="center"/>
    </xf>
    <xf numFmtId="0" fontId="3" fillId="0" borderId="38" xfId="0" applyFont="1" applyBorder="1" applyAlignment="1">
      <alignment horizontal="left" vertical="center"/>
    </xf>
    <xf numFmtId="197" fontId="3" fillId="0" borderId="24" xfId="0" applyNumberFormat="1" applyFont="1" applyBorder="1" applyAlignment="1">
      <alignment vertical="center" shrinkToFit="1"/>
    </xf>
    <xf numFmtId="197" fontId="3" fillId="0" borderId="24" xfId="0" applyNumberFormat="1" applyFont="1" applyBorder="1" applyAlignment="1">
      <alignment horizontal="right" vertical="center" shrinkToFit="1"/>
    </xf>
    <xf numFmtId="0" fontId="3" fillId="5" borderId="32" xfId="0" applyFont="1" applyFill="1" applyBorder="1" applyAlignment="1">
      <alignment horizontal="center" vertical="center" shrinkToFit="1"/>
    </xf>
    <xf numFmtId="197" fontId="3" fillId="5" borderId="24" xfId="0" applyNumberFormat="1" applyFont="1" applyFill="1" applyBorder="1" applyAlignment="1">
      <alignment horizontal="right" vertical="center" shrinkToFit="1"/>
    </xf>
    <xf numFmtId="0" fontId="3" fillId="5" borderId="38" xfId="0" applyFont="1" applyFill="1" applyBorder="1" applyAlignment="1">
      <alignment horizontal="center" vertical="center"/>
    </xf>
    <xf numFmtId="207" fontId="3" fillId="0" borderId="33" xfId="0" applyNumberFormat="1" applyFont="1" applyBorder="1" applyAlignment="1">
      <alignment horizontal="left" vertical="center"/>
    </xf>
    <xf numFmtId="0" fontId="21" fillId="0" borderId="0" xfId="0" applyFont="1">
      <alignment vertical="center"/>
    </xf>
    <xf numFmtId="0" fontId="21" fillId="0" borderId="0" xfId="0" applyFont="1" applyAlignment="1">
      <alignment horizontal="center" vertical="center"/>
    </xf>
    <xf numFmtId="0" fontId="21" fillId="0" borderId="24" xfId="0" applyFont="1" applyBorder="1" applyAlignment="1">
      <alignment horizontal="center" vertical="center"/>
    </xf>
    <xf numFmtId="0" fontId="22" fillId="0" borderId="24" xfId="0" applyFont="1" applyBorder="1" applyAlignment="1">
      <alignment horizontal="center" vertical="center"/>
    </xf>
    <xf numFmtId="0" fontId="22" fillId="5" borderId="24" xfId="0" applyFont="1" applyFill="1" applyBorder="1" applyAlignment="1">
      <alignment horizontal="center" vertical="center"/>
    </xf>
    <xf numFmtId="0" fontId="23" fillId="0" borderId="24" xfId="0" applyFont="1" applyBorder="1" applyAlignment="1">
      <alignment horizontal="center" vertical="center"/>
    </xf>
    <xf numFmtId="0" fontId="23" fillId="0" borderId="24" xfId="0" applyFont="1" applyBorder="1" applyAlignment="1">
      <alignment horizontal="center" vertical="center"/>
    </xf>
    <xf numFmtId="0" fontId="21" fillId="0" borderId="32" xfId="0" applyFont="1" applyBorder="1" applyAlignment="1">
      <alignment vertical="center" shrinkToFit="1"/>
    </xf>
    <xf numFmtId="0" fontId="21" fillId="0" borderId="33" xfId="0" applyFont="1" applyBorder="1" applyAlignment="1">
      <alignment horizontal="left" vertical="center" shrinkToFit="1"/>
    </xf>
    <xf numFmtId="0" fontId="21" fillId="0" borderId="24" xfId="0" applyFont="1" applyBorder="1" applyAlignment="1">
      <alignment horizontal="center" vertical="center" shrinkToFit="1"/>
    </xf>
    <xf numFmtId="0" fontId="24" fillId="0" borderId="0" xfId="0" applyFont="1" applyAlignment="1">
      <alignment horizontal="center" vertical="center"/>
    </xf>
    <xf numFmtId="0" fontId="21" fillId="0" borderId="33" xfId="0" applyFont="1" applyBorder="1" applyAlignment="1">
      <alignment horizontal="left" vertical="center" shrinkToFit="1"/>
    </xf>
    <xf numFmtId="197" fontId="21" fillId="5" borderId="0" xfId="0" applyNumberFormat="1" applyFont="1" applyFill="1" applyAlignment="1">
      <alignment horizontal="center" vertical="center" shrinkToFit="1"/>
    </xf>
    <xf numFmtId="197" fontId="21" fillId="5" borderId="0" xfId="0" applyNumberFormat="1" applyFont="1" applyFill="1" applyAlignment="1">
      <alignment horizontal="right" vertical="center" shrinkToFit="1"/>
    </xf>
    <xf numFmtId="0" fontId="21" fillId="0" borderId="0" xfId="0" applyFont="1" applyAlignment="1">
      <alignment horizontal="right" vertical="center"/>
    </xf>
    <xf numFmtId="0" fontId="21" fillId="5" borderId="0" xfId="0" applyFont="1" applyFill="1" applyAlignment="1">
      <alignment horizontal="right" vertical="center"/>
    </xf>
    <xf numFmtId="0" fontId="21" fillId="0" borderId="0" xfId="0" applyFont="1" applyFill="1">
      <alignment vertical="center"/>
    </xf>
    <xf numFmtId="0" fontId="21" fillId="0" borderId="0" xfId="0" applyFont="1" applyFill="1" applyAlignment="1">
      <alignment horizontal="center" vertical="center"/>
    </xf>
    <xf numFmtId="0" fontId="21" fillId="0" borderId="0" xfId="0" applyFont="1" applyFill="1" applyBorder="1" applyAlignment="1">
      <alignment horizontal="center" vertical="center"/>
    </xf>
    <xf numFmtId="208" fontId="21" fillId="5" borderId="0" xfId="0" applyNumberFormat="1" applyFont="1" applyFill="1" applyAlignment="1">
      <alignment vertical="center" shrinkToFit="1"/>
    </xf>
    <xf numFmtId="0" fontId="21" fillId="0" borderId="0" xfId="0" applyFont="1" applyFill="1" applyAlignment="1">
      <alignment horizontal="right"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0" xfId="0" applyFont="1" applyBorder="1">
      <alignment vertical="center"/>
    </xf>
    <xf numFmtId="0" fontId="3" fillId="0" borderId="31"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center" wrapText="1"/>
    </xf>
    <xf numFmtId="0" fontId="3" fillId="5" borderId="38" xfId="0" applyFont="1" applyFill="1" applyBorder="1">
      <alignment vertical="center"/>
    </xf>
    <xf numFmtId="0" fontId="3" fillId="0" borderId="25" xfId="0" applyFont="1" applyBorder="1" applyAlignment="1">
      <alignment horizontal="center" vertical="center"/>
    </xf>
    <xf numFmtId="0" fontId="3" fillId="0" borderId="0" xfId="0" applyFont="1">
      <alignment vertical="center"/>
    </xf>
    <xf numFmtId="0" fontId="3" fillId="0" borderId="37" xfId="0" applyFont="1" applyBorder="1">
      <alignment vertical="center"/>
    </xf>
    <xf numFmtId="0" fontId="3" fillId="5" borderId="24" xfId="0" applyFont="1" applyFill="1" applyBorder="1" applyAlignment="1">
      <alignment horizontal="center" vertical="center"/>
    </xf>
    <xf numFmtId="0" fontId="3" fillId="5" borderId="62" xfId="0" applyFont="1" applyFill="1" applyBorder="1" applyAlignment="1">
      <alignment horizontal="center" vertical="center"/>
    </xf>
    <xf numFmtId="0" fontId="21" fillId="0" borderId="0" xfId="0" applyFont="1">
      <alignment vertical="center"/>
    </xf>
    <xf numFmtId="0" fontId="3" fillId="5" borderId="157" xfId="0" applyFont="1" applyFill="1" applyBorder="1" applyAlignment="1">
      <alignment horizontal="center" vertical="center"/>
    </xf>
    <xf numFmtId="0" fontId="3" fillId="5" borderId="86" xfId="0" applyFont="1" applyFill="1" applyBorder="1" applyAlignment="1">
      <alignment horizontal="center" vertical="center"/>
    </xf>
    <xf numFmtId="0" fontId="3" fillId="0" borderId="86" xfId="0" applyFont="1" applyBorder="1" applyAlignment="1">
      <alignment horizontal="center" vertical="center"/>
    </xf>
    <xf numFmtId="0" fontId="3" fillId="5" borderId="32" xfId="0" applyFont="1" applyFill="1" applyBorder="1" applyAlignment="1">
      <alignment horizontal="center" vertical="center"/>
    </xf>
    <xf numFmtId="0" fontId="3" fillId="5" borderId="158" xfId="0" applyFont="1" applyFill="1" applyBorder="1" applyAlignment="1">
      <alignment horizontal="center" vertical="center"/>
    </xf>
    <xf numFmtId="49" fontId="3" fillId="0" borderId="0" xfId="0" applyNumberFormat="1" applyFont="1" applyFill="1" applyBorder="1" applyAlignment="1">
      <alignment horizontal="right" vertical="center"/>
    </xf>
    <xf numFmtId="0" fontId="2" fillId="0" borderId="0" xfId="0" applyFont="1" applyBorder="1" applyAlignment="1">
      <alignment horizontal="center" vertical="center"/>
    </xf>
    <xf numFmtId="0" fontId="2" fillId="0" borderId="38"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shrinkToFit="1"/>
    </xf>
    <xf numFmtId="0" fontId="5" fillId="0" borderId="16" xfId="0" applyFont="1" applyFill="1" applyBorder="1">
      <alignment vertical="center"/>
    </xf>
    <xf numFmtId="0" fontId="3" fillId="0" borderId="17" xfId="0" applyFont="1" applyFill="1" applyBorder="1">
      <alignment vertical="center"/>
    </xf>
    <xf numFmtId="0" fontId="3" fillId="0" borderId="18" xfId="0" applyFont="1" applyFill="1" applyBorder="1">
      <alignment vertical="center"/>
    </xf>
    <xf numFmtId="0" fontId="3" fillId="0" borderId="19" xfId="0" applyFont="1" applyFill="1" applyBorder="1" applyAlignment="1">
      <alignment horizontal="right" vertical="center"/>
    </xf>
    <xf numFmtId="0" fontId="3" fillId="0" borderId="0" xfId="0" applyFont="1" applyFill="1" applyBorder="1">
      <alignment vertical="center"/>
    </xf>
    <xf numFmtId="0" fontId="3" fillId="0" borderId="20" xfId="0" applyFont="1" applyFill="1" applyBorder="1">
      <alignment vertical="center"/>
    </xf>
    <xf numFmtId="0" fontId="3" fillId="0" borderId="19" xfId="0" applyFont="1" applyFill="1" applyBorder="1" applyAlignment="1">
      <alignment horizontal="right" vertical="top"/>
    </xf>
    <xf numFmtId="0" fontId="3" fillId="0" borderId="21" xfId="0" applyFont="1" applyFill="1" applyBorder="1" applyAlignment="1">
      <alignment horizontal="right" vertical="center"/>
    </xf>
    <xf numFmtId="0" fontId="3" fillId="0" borderId="22" xfId="0" applyFont="1" applyFill="1" applyBorder="1">
      <alignment vertical="center"/>
    </xf>
    <xf numFmtId="0" fontId="3" fillId="0" borderId="23" xfId="0" applyFont="1" applyFill="1" applyBorder="1">
      <alignment vertical="center"/>
    </xf>
    <xf numFmtId="0" fontId="3" fillId="0" borderId="26" xfId="0" applyFont="1" applyBorder="1" applyAlignment="1">
      <alignment horizontal="center" vertical="center"/>
    </xf>
    <xf numFmtId="0" fontId="3" fillId="6" borderId="32" xfId="0" applyFont="1" applyFill="1" applyBorder="1" applyAlignment="1">
      <alignment horizontal="center" vertical="center"/>
    </xf>
    <xf numFmtId="0" fontId="3" fillId="5" borderId="37" xfId="0" applyFont="1" applyFill="1" applyBorder="1">
      <alignment vertical="center"/>
    </xf>
    <xf numFmtId="0" fontId="10" fillId="0" borderId="120" xfId="0" applyFont="1" applyBorder="1" applyAlignment="1">
      <alignment horizontal="center" vertical="center" shrinkToFit="1"/>
    </xf>
    <xf numFmtId="20" fontId="3" fillId="0" borderId="0" xfId="0" applyNumberFormat="1" applyFont="1">
      <alignment vertical="center"/>
    </xf>
    <xf numFmtId="209" fontId="21" fillId="0" borderId="0" xfId="0" applyNumberFormat="1" applyFont="1" applyFill="1" applyAlignment="1">
      <alignment vertical="center"/>
    </xf>
    <xf numFmtId="0" fontId="5"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xf>
    <xf numFmtId="177" fontId="3" fillId="0" borderId="0" xfId="0" applyNumberFormat="1" applyFont="1" applyBorder="1" applyAlignment="1">
      <alignment horizontal="left" vertical="center" shrinkToFit="1"/>
    </xf>
    <xf numFmtId="49" fontId="3" fillId="5" borderId="56" xfId="0" applyNumberFormat="1" applyFont="1" applyFill="1" applyBorder="1" applyAlignment="1">
      <alignment vertical="center" shrinkToFit="1"/>
    </xf>
    <xf numFmtId="49" fontId="3" fillId="5" borderId="57" xfId="0" applyNumberFormat="1" applyFont="1" applyFill="1" applyBorder="1" applyAlignment="1">
      <alignment vertical="center" shrinkToFit="1"/>
    </xf>
    <xf numFmtId="49" fontId="3" fillId="0" borderId="101" xfId="0" applyNumberFormat="1" applyFont="1" applyFill="1" applyBorder="1" applyAlignment="1">
      <alignment vertical="center" shrinkToFit="1"/>
    </xf>
    <xf numFmtId="49" fontId="3" fillId="5" borderId="111" xfId="0" applyNumberFormat="1" applyFont="1" applyFill="1" applyBorder="1" applyAlignment="1">
      <alignment vertical="center" shrinkToFit="1"/>
    </xf>
    <xf numFmtId="49" fontId="3" fillId="5" borderId="116" xfId="0" applyNumberFormat="1" applyFont="1" applyFill="1" applyBorder="1" applyAlignment="1">
      <alignment vertical="center" shrinkToFit="1"/>
    </xf>
    <xf numFmtId="49" fontId="3" fillId="0" borderId="106" xfId="0" applyNumberFormat="1" applyFont="1" applyFill="1" applyBorder="1" applyAlignment="1">
      <alignment vertical="center" shrinkToFit="1"/>
    </xf>
    <xf numFmtId="0" fontId="3" fillId="0" borderId="24" xfId="0" applyFont="1" applyBorder="1" applyAlignment="1">
      <alignment horizontal="center" vertical="center"/>
    </xf>
    <xf numFmtId="0" fontId="3" fillId="0" borderId="0" xfId="0" applyFont="1" applyAlignment="1">
      <alignment horizontal="right" vertical="center"/>
    </xf>
    <xf numFmtId="0" fontId="3" fillId="0" borderId="24" xfId="0" applyFont="1" applyBorder="1" applyAlignment="1">
      <alignment horizontal="center" vertical="center" wrapText="1"/>
    </xf>
    <xf numFmtId="210" fontId="21" fillId="5" borderId="24" xfId="0" applyNumberFormat="1" applyFont="1" applyFill="1" applyBorder="1" applyAlignment="1">
      <alignment horizontal="center" vertical="center"/>
    </xf>
    <xf numFmtId="210" fontId="21" fillId="0" borderId="0" xfId="0" applyNumberFormat="1" applyFont="1" applyFill="1" applyBorder="1" applyAlignment="1">
      <alignment horizontal="center" vertical="center" shrinkToFit="1"/>
    </xf>
    <xf numFmtId="210" fontId="21" fillId="0" borderId="0" xfId="0" applyNumberFormat="1" applyFont="1">
      <alignment vertical="center"/>
    </xf>
    <xf numFmtId="0" fontId="5" fillId="0" borderId="24" xfId="0" applyFont="1" applyFill="1" applyBorder="1" applyAlignment="1">
      <alignment horizontal="center" vertical="center"/>
    </xf>
    <xf numFmtId="0" fontId="3" fillId="0" borderId="0" xfId="0" applyFont="1" applyAlignment="1">
      <alignment horizontal="right" vertical="center"/>
    </xf>
    <xf numFmtId="0" fontId="3" fillId="0" borderId="0" xfId="0" applyFont="1">
      <alignment vertical="center"/>
    </xf>
    <xf numFmtId="0" fontId="3" fillId="3" borderId="8" xfId="0" applyFont="1" applyFill="1" applyBorder="1">
      <alignment vertical="center"/>
    </xf>
    <xf numFmtId="0" fontId="3" fillId="2" borderId="8" xfId="0" applyFont="1" applyFill="1" applyBorder="1">
      <alignmen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3" fillId="4" borderId="8" xfId="0" applyFont="1" applyFill="1" applyBorder="1">
      <alignment vertical="center"/>
    </xf>
    <xf numFmtId="0" fontId="3" fillId="0" borderId="162" xfId="0" applyFont="1" applyBorder="1" applyAlignment="1">
      <alignment vertical="center"/>
    </xf>
    <xf numFmtId="0" fontId="3" fillId="0" borderId="9" xfId="0" applyFont="1" applyBorder="1" applyAlignment="1">
      <alignment vertical="center"/>
    </xf>
    <xf numFmtId="0" fontId="3" fillId="0" borderId="6" xfId="0" applyFont="1" applyBorder="1" applyAlignment="1">
      <alignment vertical="center"/>
    </xf>
    <xf numFmtId="0" fontId="3" fillId="0" borderId="0" xfId="0" applyFont="1" applyBorder="1">
      <alignment vertical="center"/>
    </xf>
    <xf numFmtId="0" fontId="3" fillId="0" borderId="38" xfId="0" applyFont="1" applyBorder="1">
      <alignment vertical="center"/>
    </xf>
    <xf numFmtId="0" fontId="21" fillId="5" borderId="0" xfId="0" applyFont="1" applyFill="1" applyAlignment="1">
      <alignment horizontal="left" vertical="center" shrinkToFit="1"/>
    </xf>
    <xf numFmtId="0" fontId="3" fillId="0" borderId="161" xfId="0" applyFont="1" applyBorder="1">
      <alignment vertical="center"/>
    </xf>
    <xf numFmtId="0" fontId="3" fillId="0" borderId="98" xfId="0" applyFont="1" applyBorder="1">
      <alignment vertical="center"/>
    </xf>
    <xf numFmtId="0" fontId="3" fillId="0" borderId="122" xfId="0" applyFont="1" applyBorder="1">
      <alignment vertical="center"/>
    </xf>
    <xf numFmtId="0" fontId="3" fillId="0" borderId="10" xfId="0" applyFont="1" applyBorder="1">
      <alignment vertical="center"/>
    </xf>
    <xf numFmtId="0" fontId="3" fillId="0" borderId="7" xfId="0" applyFont="1" applyBorder="1">
      <alignment vertical="center"/>
    </xf>
    <xf numFmtId="0" fontId="3" fillId="0" borderId="162" xfId="0" applyFont="1" applyBorder="1">
      <alignment vertical="center"/>
    </xf>
    <xf numFmtId="0" fontId="3" fillId="0" borderId="9" xfId="0" applyFont="1" applyBorder="1">
      <alignment vertical="center"/>
    </xf>
    <xf numFmtId="0" fontId="3" fillId="0" borderId="6" xfId="0" applyFont="1" applyBorder="1">
      <alignment vertical="center"/>
    </xf>
    <xf numFmtId="0" fontId="3" fillId="0" borderId="163" xfId="0" applyFont="1" applyBorder="1">
      <alignment vertical="center"/>
    </xf>
    <xf numFmtId="0" fontId="3" fillId="0" borderId="0" xfId="0" applyFont="1" applyFill="1" applyBorder="1" applyAlignment="1">
      <alignment horizontal="left" vertical="top" wrapText="1"/>
    </xf>
    <xf numFmtId="0" fontId="3" fillId="0" borderId="20" xfId="0" applyFont="1" applyFill="1" applyBorder="1" applyAlignment="1">
      <alignment horizontal="left" vertical="top" wrapText="1"/>
    </xf>
    <xf numFmtId="0" fontId="2" fillId="0" borderId="0" xfId="0" applyFont="1" applyBorder="1" applyAlignment="1">
      <alignment horizontal="center" vertical="center"/>
    </xf>
    <xf numFmtId="0" fontId="3" fillId="0" borderId="25" xfId="0" applyFont="1" applyBorder="1" applyAlignment="1">
      <alignment horizontal="center" vertical="center"/>
    </xf>
    <xf numFmtId="176" fontId="3" fillId="5" borderId="26" xfId="0" applyNumberFormat="1" applyFont="1" applyFill="1" applyBorder="1" applyAlignment="1">
      <alignment vertical="center"/>
    </xf>
    <xf numFmtId="176" fontId="3" fillId="5" borderId="37" xfId="0" applyNumberFormat="1" applyFont="1" applyFill="1" applyBorder="1" applyAlignment="1">
      <alignment vertical="center"/>
    </xf>
    <xf numFmtId="176" fontId="3" fillId="5" borderId="27" xfId="0" applyNumberFormat="1" applyFont="1" applyFill="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5" borderId="30" xfId="0" applyFont="1" applyFill="1" applyBorder="1" applyAlignment="1">
      <alignment vertical="center" wrapText="1"/>
    </xf>
    <xf numFmtId="0" fontId="3" fillId="5" borderId="0" xfId="0" applyFont="1" applyFill="1" applyBorder="1" applyAlignment="1">
      <alignment vertical="center" wrapText="1"/>
    </xf>
    <xf numFmtId="0" fontId="3" fillId="5" borderId="31" xfId="0" applyFont="1" applyFill="1" applyBorder="1" applyAlignment="1">
      <alignment vertical="center" wrapText="1"/>
    </xf>
    <xf numFmtId="0" fontId="3" fillId="5" borderId="28" xfId="0" applyFont="1" applyFill="1" applyBorder="1" applyAlignment="1">
      <alignment vertical="center" wrapText="1"/>
    </xf>
    <xf numFmtId="0" fontId="3" fillId="5" borderId="38" xfId="0" applyFont="1" applyFill="1" applyBorder="1" applyAlignment="1">
      <alignment vertical="center" wrapText="1"/>
    </xf>
    <xf numFmtId="0" fontId="3" fillId="5" borderId="29" xfId="0" applyFont="1" applyFill="1" applyBorder="1" applyAlignment="1">
      <alignment vertical="center" wrapText="1"/>
    </xf>
    <xf numFmtId="0" fontId="3" fillId="5" borderId="24" xfId="0" applyFont="1" applyFill="1" applyBorder="1" applyAlignment="1">
      <alignment horizontal="left" vertical="center"/>
    </xf>
    <xf numFmtId="0" fontId="3" fillId="5" borderId="26" xfId="0" applyFont="1" applyFill="1" applyBorder="1" applyAlignment="1">
      <alignment horizontal="left" vertical="center" wrapText="1"/>
    </xf>
    <xf numFmtId="0" fontId="3" fillId="5" borderId="37" xfId="0" applyFont="1" applyFill="1" applyBorder="1" applyAlignment="1">
      <alignment horizontal="left" vertical="center" wrapText="1"/>
    </xf>
    <xf numFmtId="0" fontId="3" fillId="5" borderId="27" xfId="0" applyFont="1" applyFill="1" applyBorder="1" applyAlignment="1">
      <alignment horizontal="left" vertical="center" wrapText="1"/>
    </xf>
    <xf numFmtId="0" fontId="3" fillId="5" borderId="39" xfId="0" applyFont="1" applyFill="1" applyBorder="1" applyAlignment="1">
      <alignment horizontal="left" vertical="center" wrapText="1"/>
    </xf>
    <xf numFmtId="0" fontId="3" fillId="5" borderId="40" xfId="0" applyFont="1" applyFill="1" applyBorder="1" applyAlignment="1">
      <alignment horizontal="left" vertical="center" wrapText="1"/>
    </xf>
    <xf numFmtId="0" fontId="3" fillId="5" borderId="41" xfId="0" applyFont="1" applyFill="1" applyBorder="1" applyAlignment="1">
      <alignment horizontal="left" vertical="center" wrapText="1"/>
    </xf>
    <xf numFmtId="0" fontId="3" fillId="5" borderId="42" xfId="0" applyFont="1" applyFill="1" applyBorder="1" applyAlignment="1">
      <alignment horizontal="left" vertical="center" wrapText="1"/>
    </xf>
    <xf numFmtId="0" fontId="3" fillId="5" borderId="43" xfId="0" applyFont="1" applyFill="1" applyBorder="1" applyAlignment="1">
      <alignment horizontal="left" vertical="center" wrapText="1"/>
    </xf>
    <xf numFmtId="0" fontId="3" fillId="5" borderId="69" xfId="0" applyFont="1" applyFill="1" applyBorder="1" applyAlignment="1">
      <alignment horizontal="left" vertical="center" wrapText="1"/>
    </xf>
    <xf numFmtId="0" fontId="3" fillId="5" borderId="28" xfId="0" applyFont="1" applyFill="1" applyBorder="1" applyAlignment="1">
      <alignment horizontal="left" vertical="center" wrapText="1"/>
    </xf>
    <xf numFmtId="0" fontId="3" fillId="5" borderId="38" xfId="0" applyFont="1" applyFill="1" applyBorder="1" applyAlignment="1">
      <alignment horizontal="left" vertical="center" wrapText="1"/>
    </xf>
    <xf numFmtId="0" fontId="3" fillId="5" borderId="29" xfId="0" applyFont="1" applyFill="1" applyBorder="1" applyAlignment="1">
      <alignment horizontal="left" vertical="center" wrapText="1"/>
    </xf>
    <xf numFmtId="0" fontId="3" fillId="5" borderId="26" xfId="0" applyFont="1" applyFill="1" applyBorder="1" applyAlignment="1">
      <alignment horizontal="left" vertical="center"/>
    </xf>
    <xf numFmtId="0" fontId="3" fillId="5" borderId="37" xfId="0" applyFont="1" applyFill="1" applyBorder="1" applyAlignment="1">
      <alignment horizontal="left" vertical="center"/>
    </xf>
    <xf numFmtId="0" fontId="3" fillId="5" borderId="27" xfId="0" applyFont="1" applyFill="1" applyBorder="1" applyAlignment="1">
      <alignment horizontal="left" vertical="center"/>
    </xf>
    <xf numFmtId="0" fontId="3" fillId="5" borderId="28" xfId="0" applyFont="1" applyFill="1" applyBorder="1" applyAlignment="1">
      <alignment horizontal="left" vertical="center"/>
    </xf>
    <xf numFmtId="0" fontId="3" fillId="5" borderId="38" xfId="0" applyFont="1" applyFill="1" applyBorder="1" applyAlignment="1">
      <alignment horizontal="left" vertical="center"/>
    </xf>
    <xf numFmtId="0" fontId="3" fillId="5" borderId="29" xfId="0" applyFont="1" applyFill="1" applyBorder="1" applyAlignment="1">
      <alignment horizontal="left" vertical="center"/>
    </xf>
    <xf numFmtId="0" fontId="3" fillId="5" borderId="26" xfId="0" applyFont="1" applyFill="1" applyBorder="1" applyAlignment="1">
      <alignment horizontal="left" vertical="center" shrinkToFit="1"/>
    </xf>
    <xf numFmtId="0" fontId="3" fillId="5" borderId="37" xfId="0" applyFont="1" applyFill="1" applyBorder="1" applyAlignment="1">
      <alignment horizontal="left" vertical="center" shrinkToFit="1"/>
    </xf>
    <xf numFmtId="0" fontId="3" fillId="5" borderId="27" xfId="0" applyFont="1" applyFill="1" applyBorder="1" applyAlignment="1">
      <alignment horizontal="left" vertical="center" shrinkToFit="1"/>
    </xf>
    <xf numFmtId="0" fontId="3" fillId="5" borderId="25" xfId="0" applyFont="1" applyFill="1" applyBorder="1" applyAlignment="1">
      <alignment horizontal="left" vertical="center"/>
    </xf>
    <xf numFmtId="49" fontId="3" fillId="5" borderId="24" xfId="0" applyNumberFormat="1" applyFont="1" applyFill="1" applyBorder="1" applyAlignment="1">
      <alignment horizontal="left" vertical="center"/>
    </xf>
    <xf numFmtId="177" fontId="3" fillId="5" borderId="24" xfId="0" applyNumberFormat="1" applyFont="1" applyFill="1" applyBorder="1" applyAlignment="1">
      <alignment horizontal="left" vertical="center"/>
    </xf>
    <xf numFmtId="178" fontId="3" fillId="5" borderId="24" xfId="0" applyNumberFormat="1" applyFont="1" applyFill="1" applyBorder="1" applyAlignment="1">
      <alignment horizontal="left" vertical="center"/>
    </xf>
    <xf numFmtId="182" fontId="3" fillId="5" borderId="24" xfId="0" applyNumberFormat="1" applyFont="1" applyFill="1" applyBorder="1" applyAlignment="1">
      <alignment horizontal="left" vertical="center"/>
    </xf>
    <xf numFmtId="177" fontId="3" fillId="5" borderId="34" xfId="0" applyNumberFormat="1" applyFont="1" applyFill="1" applyBorder="1" applyAlignment="1">
      <alignment horizontal="left" vertical="center"/>
    </xf>
    <xf numFmtId="177" fontId="3" fillId="5" borderId="85" xfId="0" applyNumberFormat="1" applyFont="1" applyFill="1" applyBorder="1" applyAlignment="1">
      <alignment horizontal="left" vertical="center"/>
    </xf>
    <xf numFmtId="177" fontId="3" fillId="5" borderId="46" xfId="0" applyNumberFormat="1" applyFont="1" applyFill="1" applyBorder="1" applyAlignment="1">
      <alignment horizontal="left" vertical="center"/>
    </xf>
    <xf numFmtId="0" fontId="3" fillId="5" borderId="34" xfId="0" applyFont="1" applyFill="1" applyBorder="1" applyAlignment="1">
      <alignment horizontal="left" vertical="center"/>
    </xf>
    <xf numFmtId="0" fontId="3" fillId="5" borderId="34" xfId="0" applyFont="1" applyFill="1" applyBorder="1" applyAlignment="1">
      <alignment horizontal="left" vertical="center" shrinkToFit="1"/>
    </xf>
    <xf numFmtId="0" fontId="3" fillId="5" borderId="36" xfId="0" applyFont="1" applyFill="1" applyBorder="1" applyAlignment="1">
      <alignment horizontal="left" vertical="center" shrinkToFit="1"/>
    </xf>
    <xf numFmtId="0" fontId="3" fillId="5" borderId="25" xfId="0" applyFont="1" applyFill="1" applyBorder="1" applyAlignment="1">
      <alignment horizontal="left" vertical="center" shrinkToFit="1"/>
    </xf>
    <xf numFmtId="0" fontId="3" fillId="5" borderId="68" xfId="0" applyFont="1" applyFill="1" applyBorder="1" applyAlignment="1">
      <alignment horizontal="left" vertical="center" shrinkToFit="1"/>
    </xf>
    <xf numFmtId="0" fontId="3" fillId="5" borderId="85" xfId="0" applyFont="1" applyFill="1" applyBorder="1" applyAlignment="1">
      <alignment horizontal="left" vertical="center" shrinkToFit="1"/>
    </xf>
    <xf numFmtId="0" fontId="3" fillId="5" borderId="46" xfId="0" applyFont="1" applyFill="1" applyBorder="1" applyAlignment="1">
      <alignment horizontal="left" vertical="center" shrinkToFit="1"/>
    </xf>
    <xf numFmtId="0" fontId="3" fillId="5" borderId="30" xfId="0" applyFont="1" applyFill="1" applyBorder="1" applyAlignment="1">
      <alignment horizontal="left" vertical="center" shrinkToFit="1"/>
    </xf>
    <xf numFmtId="0" fontId="3" fillId="5" borderId="0" xfId="0" applyFont="1" applyFill="1" applyBorder="1" applyAlignment="1">
      <alignment horizontal="left" vertical="center" shrinkToFit="1"/>
    </xf>
    <xf numFmtId="0" fontId="3" fillId="5" borderId="31" xfId="0" applyFont="1" applyFill="1" applyBorder="1" applyAlignment="1">
      <alignment horizontal="left" vertical="center" shrinkToFit="1"/>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50" xfId="0" applyFont="1" applyBorder="1" applyAlignment="1">
      <alignment horizontal="center" vertical="center"/>
    </xf>
    <xf numFmtId="0" fontId="3" fillId="0" borderId="41" xfId="0" applyFont="1" applyBorder="1" applyAlignment="1">
      <alignment horizontal="center" vertic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3" fillId="0" borderId="0" xfId="0" applyFont="1" applyBorder="1" applyAlignment="1">
      <alignment vertical="center" shrinkToFit="1"/>
    </xf>
    <xf numFmtId="0" fontId="3" fillId="0" borderId="0" xfId="0" applyFont="1" applyBorder="1" applyAlignment="1">
      <alignment vertical="top" wrapText="1"/>
    </xf>
    <xf numFmtId="0" fontId="3" fillId="0" borderId="31" xfId="0" applyFont="1" applyBorder="1" applyAlignment="1">
      <alignment vertical="top" wrapText="1"/>
    </xf>
    <xf numFmtId="0" fontId="3" fillId="0" borderId="38" xfId="0" applyFont="1" applyBorder="1" applyAlignment="1">
      <alignment vertical="top" wrapText="1"/>
    </xf>
    <xf numFmtId="0" fontId="3" fillId="0" borderId="29" xfId="0" applyFont="1" applyBorder="1" applyAlignment="1">
      <alignment vertical="top" wrapText="1"/>
    </xf>
    <xf numFmtId="0" fontId="8" fillId="0" borderId="0" xfId="0" applyFont="1" applyAlignment="1">
      <alignment horizontal="center" vertical="center"/>
    </xf>
    <xf numFmtId="0" fontId="3" fillId="0" borderId="34" xfId="0" applyFont="1" applyBorder="1" applyAlignment="1">
      <alignment horizontal="left" vertical="center" shrinkToFit="1"/>
    </xf>
    <xf numFmtId="0" fontId="3" fillId="0" borderId="67" xfId="0" applyFont="1" applyBorder="1" applyAlignment="1">
      <alignment horizontal="left" vertical="center" shrinkToFit="1"/>
    </xf>
    <xf numFmtId="176" fontId="3" fillId="0" borderId="65" xfId="0" applyNumberFormat="1" applyFont="1" applyBorder="1" applyAlignment="1">
      <alignment horizontal="left" vertical="center" shrinkToFit="1"/>
    </xf>
    <xf numFmtId="0" fontId="3" fillId="0" borderId="42" xfId="0" applyFont="1" applyBorder="1" applyAlignment="1">
      <alignment horizontal="center" vertical="center"/>
    </xf>
    <xf numFmtId="0" fontId="3" fillId="0" borderId="69" xfId="0" applyFont="1" applyBorder="1" applyAlignment="1">
      <alignment horizontal="center" vertical="center"/>
    </xf>
    <xf numFmtId="0" fontId="3" fillId="0" borderId="39" xfId="0" applyFont="1" applyBorder="1" applyAlignment="1">
      <alignment horizontal="center" vertical="center"/>
    </xf>
    <xf numFmtId="0" fontId="2" fillId="0" borderId="0" xfId="0" applyFont="1" applyAlignment="1">
      <alignment horizontal="center" vertical="center"/>
    </xf>
    <xf numFmtId="0" fontId="3" fillId="0" borderId="24" xfId="0" applyFont="1" applyBorder="1" applyAlignment="1">
      <alignment horizontal="center" vertical="center"/>
    </xf>
    <xf numFmtId="0" fontId="3" fillId="0" borderId="36" xfId="0" applyFont="1" applyBorder="1" applyAlignment="1">
      <alignment horizontal="left" vertical="center" shrinkToFit="1"/>
    </xf>
    <xf numFmtId="0" fontId="3" fillId="0" borderId="25" xfId="0" applyFont="1" applyBorder="1" applyAlignment="1">
      <alignment horizontal="left" vertical="center" shrinkToFit="1"/>
    </xf>
    <xf numFmtId="178" fontId="3" fillId="5" borderId="0" xfId="0" applyNumberFormat="1" applyFont="1" applyFill="1">
      <alignment vertical="center"/>
    </xf>
    <xf numFmtId="0" fontId="3" fillId="0" borderId="38" xfId="0" applyFont="1" applyBorder="1" applyAlignment="1">
      <alignment horizontal="center" vertical="center"/>
    </xf>
    <xf numFmtId="0" fontId="3" fillId="0" borderId="31" xfId="0" applyFont="1" applyBorder="1" applyAlignment="1">
      <alignment vertical="center" shrinkToFit="1"/>
    </xf>
    <xf numFmtId="0" fontId="3" fillId="0" borderId="38" xfId="0" applyFont="1" applyBorder="1" applyAlignment="1">
      <alignment vertical="center" shrinkToFit="1"/>
    </xf>
    <xf numFmtId="0" fontId="3" fillId="0" borderId="29" xfId="0" applyFont="1" applyBorder="1" applyAlignment="1">
      <alignment vertical="center" shrinkToFit="1"/>
    </xf>
    <xf numFmtId="0" fontId="3" fillId="5" borderId="0" xfId="0" applyFont="1" applyFill="1" applyBorder="1" applyAlignment="1">
      <alignment vertical="top" wrapText="1"/>
    </xf>
    <xf numFmtId="0" fontId="3" fillId="5" borderId="31" xfId="0" applyFont="1" applyFill="1" applyBorder="1" applyAlignment="1">
      <alignment vertical="top" wrapText="1"/>
    </xf>
    <xf numFmtId="0" fontId="3" fillId="5" borderId="38" xfId="0" applyFont="1" applyFill="1" applyBorder="1" applyAlignment="1">
      <alignment vertical="top" wrapText="1"/>
    </xf>
    <xf numFmtId="0" fontId="3" fillId="5" borderId="29" xfId="0" applyFont="1" applyFill="1" applyBorder="1" applyAlignment="1">
      <alignment vertical="top" wrapText="1"/>
    </xf>
    <xf numFmtId="179" fontId="3" fillId="0" borderId="62" xfId="0" applyNumberFormat="1" applyFont="1" applyBorder="1" applyAlignment="1">
      <alignment horizontal="center" vertical="center" shrinkToFit="1"/>
    </xf>
    <xf numFmtId="181" fontId="3" fillId="5" borderId="62" xfId="0" applyNumberFormat="1" applyFont="1" applyFill="1" applyBorder="1" applyAlignment="1">
      <alignment horizontal="center" vertical="center" shrinkToFit="1"/>
    </xf>
    <xf numFmtId="0" fontId="3" fillId="0" borderId="84" xfId="0" applyFont="1" applyBorder="1" applyAlignment="1">
      <alignment horizontal="center" vertical="center"/>
    </xf>
    <xf numFmtId="0" fontId="3" fillId="0" borderId="83" xfId="0" applyFont="1" applyBorder="1" applyAlignment="1">
      <alignment horizontal="center" vertical="center"/>
    </xf>
    <xf numFmtId="0" fontId="3" fillId="0" borderId="29" xfId="0" applyFont="1" applyBorder="1" applyAlignment="1">
      <alignment horizontal="left" vertical="center" shrinkToFit="1"/>
    </xf>
    <xf numFmtId="0" fontId="3" fillId="0" borderId="61" xfId="0" applyFont="1" applyBorder="1" applyAlignment="1">
      <alignment horizontal="center" vertical="center"/>
    </xf>
    <xf numFmtId="0" fontId="3" fillId="0" borderId="65" xfId="0" applyFont="1" applyBorder="1" applyAlignment="1">
      <alignment horizontal="center" vertical="center"/>
    </xf>
    <xf numFmtId="0" fontId="3" fillId="0" borderId="63" xfId="0" applyFont="1" applyBorder="1" applyAlignment="1">
      <alignment horizontal="center" vertical="center"/>
    </xf>
    <xf numFmtId="177" fontId="3" fillId="0" borderId="0" xfId="0" applyNumberFormat="1" applyFont="1" applyBorder="1" applyAlignment="1">
      <alignment horizontal="center" vertical="center" shrinkToFit="1"/>
    </xf>
    <xf numFmtId="177" fontId="3" fillId="0" borderId="31" xfId="0" applyNumberFormat="1" applyFont="1" applyBorder="1" applyAlignment="1">
      <alignment horizontal="center" vertical="center" shrinkToFit="1"/>
    </xf>
    <xf numFmtId="0" fontId="3" fillId="0" borderId="25" xfId="0" applyFont="1" applyBorder="1" applyAlignment="1">
      <alignment horizontal="left" vertical="center" wrapText="1"/>
    </xf>
    <xf numFmtId="0" fontId="3" fillId="0" borderId="61" xfId="0" applyFont="1" applyBorder="1" applyAlignment="1">
      <alignment horizontal="left" vertical="center" wrapText="1"/>
    </xf>
    <xf numFmtId="0" fontId="3" fillId="0" borderId="0" xfId="0" applyFont="1" applyAlignment="1">
      <alignment horizontal="justify" vertical="top" wrapText="1"/>
    </xf>
    <xf numFmtId="0" fontId="3" fillId="0" borderId="0" xfId="0" applyFont="1" applyBorder="1">
      <alignment vertical="center"/>
    </xf>
    <xf numFmtId="0" fontId="3" fillId="0" borderId="31" xfId="0" applyFont="1" applyBorder="1">
      <alignment vertical="center"/>
    </xf>
    <xf numFmtId="0" fontId="3" fillId="5" borderId="0" xfId="0" applyFont="1" applyFill="1" applyBorder="1" applyAlignment="1">
      <alignment vertical="center" shrinkToFit="1"/>
    </xf>
    <xf numFmtId="0" fontId="3" fillId="5" borderId="31" xfId="0" applyFont="1" applyFill="1" applyBorder="1" applyAlignment="1">
      <alignment vertical="center" shrinkToFit="1"/>
    </xf>
    <xf numFmtId="0" fontId="3" fillId="5" borderId="38" xfId="0" applyFont="1" applyFill="1" applyBorder="1" applyAlignment="1">
      <alignment vertical="center" shrinkToFit="1"/>
    </xf>
    <xf numFmtId="0" fontId="3" fillId="5" borderId="29" xfId="0" applyFont="1" applyFill="1" applyBorder="1" applyAlignment="1">
      <alignment vertical="center" shrinkToFi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left" vertical="top" wrapText="1"/>
    </xf>
    <xf numFmtId="0" fontId="3" fillId="0" borderId="61" xfId="0" applyFont="1" applyBorder="1" applyAlignment="1">
      <alignment horizontal="left" vertical="center" shrinkToFit="1"/>
    </xf>
    <xf numFmtId="0" fontId="3" fillId="0" borderId="65" xfId="0" applyFont="1" applyBorder="1" applyAlignment="1">
      <alignment horizontal="left" vertical="center" shrinkToFit="1"/>
    </xf>
    <xf numFmtId="0" fontId="3" fillId="0" borderId="69" xfId="0" applyFont="1" applyBorder="1" applyAlignment="1">
      <alignment horizontal="left" vertical="center" shrinkToFit="1"/>
    </xf>
    <xf numFmtId="0" fontId="3" fillId="0" borderId="42" xfId="0" applyFont="1" applyBorder="1" applyAlignment="1">
      <alignment horizontal="left" vertical="center" shrinkToFit="1"/>
    </xf>
    <xf numFmtId="0" fontId="3" fillId="5" borderId="0" xfId="0" applyFont="1" applyFill="1" applyBorder="1" applyAlignment="1">
      <alignment horizontal="left" vertical="top" wrapText="1"/>
    </xf>
    <xf numFmtId="0" fontId="3" fillId="5" borderId="38" xfId="0" applyFont="1" applyFill="1" applyBorder="1" applyAlignment="1">
      <alignment horizontal="left" vertical="top" wrapText="1"/>
    </xf>
    <xf numFmtId="0" fontId="3" fillId="5" borderId="37" xfId="0" applyFont="1" applyFill="1" applyBorder="1" applyAlignment="1">
      <alignment horizontal="left" vertical="top" wrapText="1"/>
    </xf>
    <xf numFmtId="0" fontId="3" fillId="5" borderId="14" xfId="0" applyFont="1" applyFill="1" applyBorder="1" applyAlignment="1">
      <alignment horizontal="left" vertical="top" wrapText="1"/>
    </xf>
    <xf numFmtId="0" fontId="3" fillId="0" borderId="0" xfId="0" applyFont="1" applyAlignment="1">
      <alignment horizontal="right" vertical="center"/>
    </xf>
    <xf numFmtId="0" fontId="3" fillId="5" borderId="38" xfId="0" applyFont="1" applyFill="1" applyBorder="1" applyAlignment="1">
      <alignment horizontal="left" vertical="center" shrinkToFit="1"/>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6" xfId="0" applyFont="1" applyBorder="1" applyAlignment="1">
      <alignment horizontal="center" vertical="center"/>
    </xf>
    <xf numFmtId="0" fontId="3" fillId="0" borderId="59" xfId="0" applyFont="1" applyBorder="1" applyAlignment="1">
      <alignment horizontal="center" vertical="center"/>
    </xf>
    <xf numFmtId="0" fontId="3" fillId="5" borderId="0" xfId="0" applyFont="1" applyFill="1" applyBorder="1" applyAlignment="1">
      <alignment horizontal="center" vertical="center" shrinkToFit="1"/>
    </xf>
    <xf numFmtId="0" fontId="3" fillId="5" borderId="14" xfId="0" applyFont="1" applyFill="1" applyBorder="1" applyAlignment="1">
      <alignment horizontal="center" vertical="center" shrinkToFit="1"/>
    </xf>
    <xf numFmtId="0" fontId="10" fillId="0" borderId="25" xfId="0" applyFont="1" applyBorder="1" applyAlignment="1">
      <alignment horizontal="right" vertical="center" wrapText="1"/>
    </xf>
    <xf numFmtId="0" fontId="10" fillId="0" borderId="34" xfId="0" applyFont="1" applyBorder="1" applyAlignment="1">
      <alignment horizontal="right" vertical="center"/>
    </xf>
    <xf numFmtId="178" fontId="3" fillId="5" borderId="0" xfId="0" applyNumberFormat="1" applyFont="1" applyFill="1" applyAlignment="1">
      <alignment horizontal="right" vertical="center"/>
    </xf>
    <xf numFmtId="186" fontId="8" fillId="0" borderId="0" xfId="0" applyNumberFormat="1" applyFont="1" applyAlignment="1">
      <alignment horizontal="center" vertical="center"/>
    </xf>
    <xf numFmtId="0" fontId="3" fillId="0" borderId="0" xfId="0" applyFont="1" applyAlignment="1">
      <alignment horizontal="justify" vertical="center" wrapText="1"/>
    </xf>
    <xf numFmtId="0" fontId="3" fillId="0" borderId="0" xfId="0" applyFont="1" applyAlignment="1">
      <alignment horizontal="center" vertical="center"/>
    </xf>
    <xf numFmtId="176" fontId="3" fillId="5" borderId="67" xfId="0" applyNumberFormat="1" applyFont="1" applyFill="1" applyBorder="1">
      <alignment vertical="center"/>
    </xf>
    <xf numFmtId="0" fontId="3" fillId="5" borderId="25" xfId="0" applyFont="1" applyFill="1" applyBorder="1">
      <alignment vertical="center"/>
    </xf>
    <xf numFmtId="0" fontId="3" fillId="5" borderId="34" xfId="0" applyFont="1" applyFill="1" applyBorder="1">
      <alignment vertical="center"/>
    </xf>
    <xf numFmtId="0" fontId="3" fillId="0" borderId="37" xfId="0" applyFont="1" applyBorder="1" applyAlignment="1">
      <alignment horizontal="center" vertical="center"/>
    </xf>
    <xf numFmtId="0" fontId="3" fillId="0" borderId="0" xfId="0" applyFont="1" applyBorder="1" applyAlignment="1">
      <alignment horizontal="center" vertical="center"/>
    </xf>
    <xf numFmtId="0" fontId="3" fillId="0" borderId="85" xfId="0" applyFont="1" applyBorder="1" applyAlignment="1">
      <alignment vertical="center" shrinkToFit="1"/>
    </xf>
    <xf numFmtId="0" fontId="3" fillId="0" borderId="46" xfId="0" applyFont="1" applyBorder="1" applyAlignment="1">
      <alignment vertical="center" shrinkToFit="1"/>
    </xf>
    <xf numFmtId="0" fontId="3" fillId="0" borderId="36" xfId="0" applyFont="1" applyBorder="1" applyAlignment="1">
      <alignment vertical="center" shrinkToFit="1"/>
    </xf>
    <xf numFmtId="0" fontId="3" fillId="0" borderId="66" xfId="0" applyFont="1" applyBorder="1" applyAlignment="1">
      <alignment vertical="center" shrinkToFit="1"/>
    </xf>
    <xf numFmtId="0" fontId="3" fillId="0" borderId="47" xfId="0" applyFont="1" applyBorder="1" applyAlignment="1">
      <alignment vertical="center" shrinkToFit="1"/>
    </xf>
    <xf numFmtId="0" fontId="3" fillId="0" borderId="67" xfId="0" applyFont="1" applyBorder="1" applyAlignment="1">
      <alignment vertical="center" shrinkToFit="1"/>
    </xf>
    <xf numFmtId="176" fontId="3" fillId="0" borderId="61" xfId="0" applyNumberFormat="1" applyFont="1" applyBorder="1">
      <alignment vertical="center"/>
    </xf>
    <xf numFmtId="0" fontId="3" fillId="0" borderId="25" xfId="0" applyFont="1" applyBorder="1" applyAlignment="1">
      <alignment vertical="center" wrapText="1"/>
    </xf>
    <xf numFmtId="0" fontId="3" fillId="0" borderId="24" xfId="0" applyFont="1" applyBorder="1" applyAlignment="1">
      <alignment vertical="center" wrapText="1"/>
    </xf>
    <xf numFmtId="0" fontId="3" fillId="0" borderId="34" xfId="0" applyFont="1" applyBorder="1" applyAlignment="1">
      <alignment vertical="center" shrinkToFit="1"/>
    </xf>
    <xf numFmtId="0" fontId="3" fillId="0" borderId="64" xfId="0" applyFont="1" applyBorder="1" applyAlignment="1">
      <alignment vertical="center" shrinkToFit="1"/>
    </xf>
    <xf numFmtId="0" fontId="3" fillId="0" borderId="66" xfId="0" applyFont="1" applyBorder="1" applyAlignment="1">
      <alignment horizontal="right" vertical="center"/>
    </xf>
    <xf numFmtId="0" fontId="3" fillId="0" borderId="47" xfId="0" applyFont="1" applyBorder="1" applyAlignment="1">
      <alignment horizontal="right" vertical="center"/>
    </xf>
    <xf numFmtId="0" fontId="3" fillId="5" borderId="24" xfId="0" applyFont="1" applyFill="1" applyBorder="1" applyAlignment="1">
      <alignment vertical="center" shrinkToFit="1"/>
    </xf>
    <xf numFmtId="0" fontId="3" fillId="0" borderId="63" xfId="0" applyFont="1" applyBorder="1" applyAlignment="1">
      <alignment vertical="center" shrinkToFit="1"/>
    </xf>
    <xf numFmtId="188" fontId="3" fillId="5" borderId="24" xfId="0" applyNumberFormat="1" applyFont="1" applyFill="1" applyBorder="1" applyAlignment="1">
      <alignment horizontal="right" vertical="center" shrinkToFit="1"/>
    </xf>
    <xf numFmtId="189" fontId="3" fillId="5" borderId="24" xfId="0" applyNumberFormat="1" applyFont="1" applyFill="1" applyBorder="1" applyAlignment="1">
      <alignment horizontal="right" vertical="center" shrinkToFit="1"/>
    </xf>
    <xf numFmtId="0" fontId="5" fillId="0" borderId="37" xfId="0" applyFont="1" applyBorder="1" applyAlignment="1">
      <alignment vertical="top"/>
    </xf>
    <xf numFmtId="0" fontId="5" fillId="0" borderId="27" xfId="0" applyFont="1" applyBorder="1" applyAlignment="1">
      <alignment vertical="top"/>
    </xf>
    <xf numFmtId="191" fontId="3" fillId="5" borderId="0" xfId="0" applyNumberFormat="1" applyFont="1" applyFill="1" applyBorder="1" applyAlignment="1">
      <alignment horizontal="right" vertical="center" shrinkToFit="1"/>
    </xf>
    <xf numFmtId="192" fontId="3" fillId="5" borderId="0" xfId="0" applyNumberFormat="1" applyFont="1" applyFill="1" applyBorder="1" applyAlignment="1">
      <alignment horizontal="right" vertical="center"/>
    </xf>
    <xf numFmtId="193" fontId="3" fillId="5" borderId="0" xfId="0" applyNumberFormat="1" applyFont="1" applyFill="1" applyBorder="1" applyAlignment="1">
      <alignment horizontal="right" vertical="center"/>
    </xf>
    <xf numFmtId="0" fontId="3" fillId="0" borderId="38" xfId="0" applyFont="1" applyBorder="1">
      <alignment vertical="center"/>
    </xf>
    <xf numFmtId="0" fontId="3" fillId="5" borderId="40" xfId="0" applyFont="1" applyFill="1" applyBorder="1" applyAlignment="1">
      <alignment horizontal="left" vertical="center" shrinkToFit="1"/>
    </xf>
    <xf numFmtId="0" fontId="3" fillId="0" borderId="3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9" xfId="0" applyFont="1" applyBorder="1" applyAlignment="1">
      <alignment horizontal="center" vertical="center" wrapText="1"/>
    </xf>
    <xf numFmtId="179" fontId="3" fillId="5" borderId="0" xfId="0" applyNumberFormat="1" applyFont="1" applyFill="1" applyBorder="1" applyAlignment="1">
      <alignment vertical="center" shrinkToFit="1"/>
    </xf>
    <xf numFmtId="0" fontId="3" fillId="5" borderId="0" xfId="0" applyFont="1" applyFill="1" applyBorder="1">
      <alignment vertical="center"/>
    </xf>
    <xf numFmtId="0" fontId="3" fillId="5" borderId="31" xfId="0" applyFont="1" applyFill="1" applyBorder="1">
      <alignment vertical="center"/>
    </xf>
    <xf numFmtId="0" fontId="3" fillId="5" borderId="38" xfId="0" applyFont="1" applyFill="1" applyBorder="1">
      <alignment vertical="center"/>
    </xf>
    <xf numFmtId="0" fontId="3" fillId="5" borderId="29" xfId="0" applyFont="1" applyFill="1" applyBorder="1">
      <alignment vertical="center"/>
    </xf>
    <xf numFmtId="0" fontId="5" fillId="0" borderId="37" xfId="0" applyFont="1" applyBorder="1">
      <alignment vertical="center"/>
    </xf>
    <xf numFmtId="0" fontId="5" fillId="0" borderId="27" xfId="0" applyFont="1" applyBorder="1">
      <alignment vertical="center"/>
    </xf>
    <xf numFmtId="0" fontId="3" fillId="0" borderId="37" xfId="0" applyFont="1" applyBorder="1" applyAlignment="1">
      <alignment vertical="center" wrapText="1"/>
    </xf>
    <xf numFmtId="0" fontId="3" fillId="0" borderId="27" xfId="0" applyFont="1" applyBorder="1" applyAlignment="1">
      <alignment vertical="center" wrapText="1"/>
    </xf>
    <xf numFmtId="0" fontId="3" fillId="0" borderId="40" xfId="0" applyFont="1" applyBorder="1" applyAlignment="1">
      <alignment vertical="center" wrapText="1"/>
    </xf>
    <xf numFmtId="0" fontId="3" fillId="0" borderId="41" xfId="0" applyFont="1" applyBorder="1" applyAlignment="1">
      <alignment vertical="center" wrapText="1"/>
    </xf>
    <xf numFmtId="0" fontId="3" fillId="0" borderId="43" xfId="0" applyFont="1" applyBorder="1" applyAlignment="1">
      <alignment vertical="center" wrapText="1"/>
    </xf>
    <xf numFmtId="0" fontId="3" fillId="0" borderId="69" xfId="0" applyFont="1" applyBorder="1" applyAlignment="1">
      <alignment vertical="center" wrapText="1"/>
    </xf>
    <xf numFmtId="0" fontId="3" fillId="0" borderId="38" xfId="0" applyFont="1" applyBorder="1" applyAlignment="1">
      <alignment vertical="center" wrapText="1"/>
    </xf>
    <xf numFmtId="0" fontId="3" fillId="0" borderId="29" xfId="0" applyFont="1" applyBorder="1" applyAlignment="1">
      <alignment vertical="center" wrapText="1"/>
    </xf>
    <xf numFmtId="178" fontId="3" fillId="0" borderId="38" xfId="0" applyNumberFormat="1" applyFont="1" applyBorder="1" applyAlignment="1">
      <alignment horizontal="center" vertical="center"/>
    </xf>
    <xf numFmtId="0" fontId="3" fillId="5" borderId="29" xfId="0" applyFont="1" applyFill="1" applyBorder="1" applyAlignment="1">
      <alignment horizontal="center" vertical="center" shrinkToFit="1"/>
    </xf>
    <xf numFmtId="0" fontId="3" fillId="5" borderId="25" xfId="0" applyFont="1" applyFill="1" applyBorder="1" applyAlignment="1">
      <alignment horizontal="center" vertical="center" shrinkToFit="1"/>
    </xf>
    <xf numFmtId="0" fontId="3" fillId="5" borderId="28" xfId="0" applyFont="1" applyFill="1" applyBorder="1" applyAlignment="1">
      <alignment horizontal="center" vertical="center" shrinkToFit="1"/>
    </xf>
    <xf numFmtId="182" fontId="3" fillId="0" borderId="38" xfId="0" applyNumberFormat="1" applyFont="1" applyBorder="1" applyAlignment="1">
      <alignment horizontal="center" vertical="center" shrinkToFit="1"/>
    </xf>
    <xf numFmtId="0" fontId="3" fillId="0" borderId="0" xfId="0" applyFont="1" applyBorder="1" applyAlignment="1">
      <alignment vertical="center" wrapText="1"/>
    </xf>
    <xf numFmtId="0" fontId="3" fillId="5" borderId="82" xfId="0" applyFont="1" applyFill="1" applyBorder="1" applyAlignment="1">
      <alignment horizontal="center" vertical="center" shrinkToFit="1"/>
    </xf>
    <xf numFmtId="0" fontId="3" fillId="5" borderId="36" xfId="0" applyFont="1" applyFill="1" applyBorder="1" applyAlignment="1">
      <alignment horizontal="center" vertical="center" shrinkToFit="1"/>
    </xf>
    <xf numFmtId="187" fontId="3" fillId="5" borderId="82" xfId="0" applyNumberFormat="1" applyFont="1" applyFill="1" applyBorder="1" applyAlignment="1">
      <alignment horizontal="center" vertical="center" shrinkToFit="1"/>
    </xf>
    <xf numFmtId="187" fontId="3" fillId="5" borderId="36" xfId="0" applyNumberFormat="1" applyFont="1" applyFill="1" applyBorder="1" applyAlignment="1">
      <alignment horizontal="center" vertical="center" shrinkToFit="1"/>
    </xf>
    <xf numFmtId="187" fontId="3" fillId="5" borderId="25" xfId="0" applyNumberFormat="1" applyFont="1" applyFill="1" applyBorder="1" applyAlignment="1">
      <alignment horizontal="center" vertical="center" shrinkToFit="1"/>
    </xf>
    <xf numFmtId="0" fontId="3" fillId="0" borderId="0" xfId="0" applyFont="1" applyBorder="1" applyAlignment="1">
      <alignment horizontal="center" vertical="top"/>
    </xf>
    <xf numFmtId="0" fontId="3" fillId="0" borderId="29" xfId="0" applyFont="1" applyBorder="1">
      <alignment vertical="center"/>
    </xf>
    <xf numFmtId="0" fontId="3" fillId="0" borderId="40" xfId="0" applyFont="1" applyBorder="1">
      <alignment vertical="center"/>
    </xf>
    <xf numFmtId="0" fontId="3" fillId="0" borderId="41" xfId="0" applyFont="1" applyBorder="1">
      <alignment vertical="center"/>
    </xf>
    <xf numFmtId="0" fontId="3" fillId="5" borderId="40" xfId="0" applyFont="1" applyFill="1" applyBorder="1" applyAlignment="1">
      <alignment vertical="top" wrapText="1"/>
    </xf>
    <xf numFmtId="0" fontId="3" fillId="5" borderId="41" xfId="0" applyFont="1" applyFill="1" applyBorder="1" applyAlignment="1">
      <alignment vertical="top" wrapText="1"/>
    </xf>
    <xf numFmtId="0" fontId="5" fillId="0" borderId="61" xfId="0" applyFont="1" applyBorder="1">
      <alignment vertical="center"/>
    </xf>
    <xf numFmtId="0" fontId="3" fillId="0" borderId="29" xfId="0" applyFont="1" applyBorder="1" applyAlignment="1">
      <alignment horizontal="left" vertical="top" wrapText="1"/>
    </xf>
    <xf numFmtId="0" fontId="3" fillId="0" borderId="25" xfId="0" applyFont="1" applyBorder="1" applyAlignment="1">
      <alignment horizontal="left" vertical="top" wrapText="1"/>
    </xf>
    <xf numFmtId="0" fontId="3" fillId="0" borderId="33" xfId="0" applyFont="1" applyBorder="1" applyAlignment="1">
      <alignment horizontal="left" vertical="top" wrapText="1"/>
    </xf>
    <xf numFmtId="0" fontId="3" fillId="0" borderId="24" xfId="0" applyFont="1" applyBorder="1" applyAlignment="1">
      <alignment horizontal="left" vertical="top" wrapText="1"/>
    </xf>
    <xf numFmtId="0" fontId="3" fillId="0" borderId="0" xfId="0" applyFont="1" applyBorder="1" applyAlignment="1">
      <alignment vertical="top"/>
    </xf>
    <xf numFmtId="0" fontId="5" fillId="0" borderId="31" xfId="0" applyFont="1" applyBorder="1">
      <alignment vertical="center"/>
    </xf>
    <xf numFmtId="0" fontId="5" fillId="0" borderId="67" xfId="0" applyFont="1" applyBorder="1">
      <alignment vertical="center"/>
    </xf>
    <xf numFmtId="0" fontId="3" fillId="5" borderId="29"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33" xfId="0" applyFont="1" applyFill="1" applyBorder="1" applyAlignment="1">
      <alignment horizontal="left" vertical="top" wrapText="1"/>
    </xf>
    <xf numFmtId="0" fontId="3" fillId="5" borderId="24" xfId="0" applyFont="1" applyFill="1" applyBorder="1" applyAlignment="1">
      <alignment horizontal="left" vertical="top" wrapText="1"/>
    </xf>
    <xf numFmtId="190" fontId="3" fillId="0" borderId="0" xfId="0" applyNumberFormat="1" applyFont="1" applyBorder="1" applyAlignment="1">
      <alignment horizontal="left" vertical="center" shrinkToFit="1"/>
    </xf>
    <xf numFmtId="0" fontId="5" fillId="0" borderId="24" xfId="0" applyFont="1" applyBorder="1" applyAlignment="1">
      <alignment horizontal="center" vertical="center"/>
    </xf>
    <xf numFmtId="0" fontId="5" fillId="0" borderId="61" xfId="0" applyFont="1" applyBorder="1" applyAlignment="1">
      <alignment horizontal="center" vertical="center"/>
    </xf>
    <xf numFmtId="0" fontId="3" fillId="0" borderId="62" xfId="0" applyFont="1" applyBorder="1">
      <alignment vertical="center"/>
    </xf>
    <xf numFmtId="0" fontId="3" fillId="0" borderId="85" xfId="0" applyFont="1" applyBorder="1">
      <alignment vertical="center"/>
    </xf>
    <xf numFmtId="0" fontId="3" fillId="0" borderId="67" xfId="0" applyFont="1" applyBorder="1">
      <alignment vertical="center"/>
    </xf>
    <xf numFmtId="0" fontId="3" fillId="5" borderId="46" xfId="0" applyFont="1" applyFill="1" applyBorder="1" applyAlignment="1">
      <alignment horizontal="left" vertical="top" wrapText="1"/>
    </xf>
    <xf numFmtId="0" fontId="3" fillId="5" borderId="34" xfId="0" applyFont="1" applyFill="1" applyBorder="1" applyAlignment="1">
      <alignment horizontal="left" vertical="top" wrapText="1"/>
    </xf>
    <xf numFmtId="0" fontId="3" fillId="0" borderId="0" xfId="0" applyFont="1" applyBorder="1" applyAlignment="1">
      <alignment horizontal="center" vertical="center" shrinkToFit="1"/>
    </xf>
    <xf numFmtId="177" fontId="3" fillId="0" borderId="38" xfId="0" applyNumberFormat="1" applyFont="1" applyBorder="1" applyAlignment="1">
      <alignment horizontal="center" vertical="center"/>
    </xf>
    <xf numFmtId="0" fontId="3" fillId="0" borderId="0" xfId="0" applyFont="1" applyBorder="1" applyAlignment="1">
      <alignment horizontal="left" vertical="center"/>
    </xf>
    <xf numFmtId="0" fontId="3" fillId="0" borderId="66" xfId="0" applyFont="1" applyBorder="1">
      <alignment vertical="center"/>
    </xf>
    <xf numFmtId="0" fontId="3" fillId="5" borderId="68" xfId="0" applyFont="1" applyFill="1" applyBorder="1" applyAlignment="1">
      <alignment horizontal="center" vertical="center" shrinkToFit="1"/>
    </xf>
    <xf numFmtId="0" fontId="3" fillId="5" borderId="85" xfId="0" applyFont="1" applyFill="1" applyBorder="1" applyAlignment="1">
      <alignment horizontal="center" vertical="center" shrinkToFit="1"/>
    </xf>
    <xf numFmtId="0" fontId="3" fillId="5" borderId="38" xfId="0" applyFont="1" applyFill="1" applyBorder="1" applyAlignment="1">
      <alignment horizontal="center" vertical="center" shrinkToFit="1"/>
    </xf>
    <xf numFmtId="187" fontId="3" fillId="5" borderId="26" xfId="0" applyNumberFormat="1" applyFont="1" applyFill="1" applyBorder="1" applyAlignment="1">
      <alignment vertical="center"/>
    </xf>
    <xf numFmtId="187" fontId="3" fillId="5" borderId="37" xfId="0" applyNumberFormat="1" applyFont="1" applyFill="1" applyBorder="1" applyAlignment="1">
      <alignment vertical="center"/>
    </xf>
    <xf numFmtId="179" fontId="3" fillId="5" borderId="30" xfId="0" applyNumberFormat="1" applyFont="1" applyFill="1" applyBorder="1" applyAlignment="1">
      <alignment horizontal="center" vertical="center"/>
    </xf>
    <xf numFmtId="179" fontId="3" fillId="5" borderId="0" xfId="0" applyNumberFormat="1" applyFont="1" applyFill="1" applyBorder="1" applyAlignment="1">
      <alignment horizontal="center" vertical="center"/>
    </xf>
    <xf numFmtId="0" fontId="3" fillId="6" borderId="86" xfId="0" applyFont="1" applyFill="1" applyBorder="1" applyAlignment="1">
      <alignment horizontal="center" vertical="center" shrinkToFit="1"/>
    </xf>
    <xf numFmtId="0" fontId="3" fillId="6" borderId="62" xfId="0" applyFont="1" applyFill="1" applyBorder="1" applyAlignment="1">
      <alignment horizontal="center" vertical="center" shrinkToFit="1"/>
    </xf>
    <xf numFmtId="181" fontId="3" fillId="0" borderId="24" xfId="0" applyNumberFormat="1" applyFont="1" applyBorder="1" applyAlignment="1">
      <alignment horizontal="center" vertical="center" shrinkToFit="1"/>
    </xf>
    <xf numFmtId="0" fontId="3" fillId="6" borderId="66" xfId="0" applyFont="1" applyFill="1" applyBorder="1" applyAlignment="1">
      <alignment horizontal="center" vertical="center"/>
    </xf>
    <xf numFmtId="0" fontId="3" fillId="6" borderId="47" xfId="0" applyFont="1" applyFill="1" applyBorder="1" applyAlignment="1">
      <alignment horizontal="center" vertical="center"/>
    </xf>
    <xf numFmtId="0" fontId="3" fillId="5" borderId="32" xfId="0" applyFont="1" applyFill="1" applyBorder="1" applyAlignment="1">
      <alignment vertical="center" shrinkToFit="1"/>
    </xf>
    <xf numFmtId="0" fontId="3" fillId="5" borderId="62" xfId="0" applyFont="1" applyFill="1" applyBorder="1" applyAlignment="1">
      <alignment vertical="center" shrinkToFit="1"/>
    </xf>
    <xf numFmtId="0" fontId="3" fillId="5" borderId="33" xfId="0" applyFont="1" applyFill="1" applyBorder="1" applyAlignment="1">
      <alignment vertical="center" shrinkToFit="1"/>
    </xf>
    <xf numFmtId="0" fontId="3" fillId="5" borderId="26" xfId="0" applyFont="1" applyFill="1" applyBorder="1" applyAlignment="1">
      <alignment vertical="center" wrapText="1"/>
    </xf>
    <xf numFmtId="0" fontId="3" fillId="5" borderId="37" xfId="0" applyFont="1" applyFill="1" applyBorder="1" applyAlignment="1">
      <alignment vertical="center" wrapText="1"/>
    </xf>
    <xf numFmtId="0" fontId="3" fillId="5" borderId="27" xfId="0" applyFont="1" applyFill="1" applyBorder="1" applyAlignment="1">
      <alignment vertical="center" wrapText="1"/>
    </xf>
    <xf numFmtId="196" fontId="3" fillId="5" borderId="37" xfId="0" applyNumberFormat="1" applyFont="1" applyFill="1" applyBorder="1" applyAlignment="1">
      <alignment horizontal="right" vertical="center"/>
    </xf>
    <xf numFmtId="196" fontId="3" fillId="5" borderId="27" xfId="0" applyNumberFormat="1" applyFont="1" applyFill="1" applyBorder="1" applyAlignment="1">
      <alignment horizontal="right" vertical="center"/>
    </xf>
    <xf numFmtId="0" fontId="3" fillId="0" borderId="0" xfId="0" applyFont="1">
      <alignment vertical="center"/>
    </xf>
    <xf numFmtId="0" fontId="3" fillId="0" borderId="32" xfId="0" applyFont="1" applyBorder="1" applyAlignment="1">
      <alignment horizontal="right" vertical="center" shrinkToFit="1"/>
    </xf>
    <xf numFmtId="0" fontId="3" fillId="0" borderId="62" xfId="0" applyFont="1" applyBorder="1" applyAlignment="1">
      <alignment horizontal="right" vertical="center" shrinkToFit="1"/>
    </xf>
    <xf numFmtId="195" fontId="3" fillId="0" borderId="32" xfId="0" applyNumberFormat="1" applyFont="1" applyBorder="1" applyAlignment="1">
      <alignment horizontal="right" vertical="center" shrinkToFit="1"/>
    </xf>
    <xf numFmtId="195" fontId="3" fillId="0" borderId="62" xfId="0" applyNumberFormat="1" applyFont="1" applyBorder="1" applyAlignment="1">
      <alignment horizontal="right" vertical="center" shrinkToFit="1"/>
    </xf>
    <xf numFmtId="195" fontId="3" fillId="0" borderId="33" xfId="0" applyNumberFormat="1" applyFont="1" applyBorder="1" applyAlignment="1">
      <alignment horizontal="right" vertical="center" shrinkToFit="1"/>
    </xf>
    <xf numFmtId="0" fontId="3" fillId="6" borderId="24" xfId="0" applyFont="1" applyFill="1" applyBorder="1" applyAlignment="1">
      <alignment horizontal="center" vertical="center" shrinkToFit="1"/>
    </xf>
    <xf numFmtId="0" fontId="3" fillId="6" borderId="33" xfId="0" applyFont="1" applyFill="1" applyBorder="1" applyAlignment="1">
      <alignment horizontal="center" vertical="center" shrinkToFit="1"/>
    </xf>
    <xf numFmtId="0" fontId="15" fillId="0" borderId="34" xfId="0" applyFont="1" applyBorder="1" applyAlignment="1">
      <alignment horizontal="center" vertical="center"/>
    </xf>
    <xf numFmtId="0" fontId="3" fillId="5" borderId="32" xfId="0" applyFont="1" applyFill="1" applyBorder="1" applyAlignment="1">
      <alignment horizontal="center" vertical="center" shrinkToFit="1"/>
    </xf>
    <xf numFmtId="0" fontId="3" fillId="5" borderId="62" xfId="0" applyFont="1" applyFill="1" applyBorder="1" applyAlignment="1">
      <alignment horizontal="center" vertical="center" shrinkToFit="1"/>
    </xf>
    <xf numFmtId="0" fontId="3" fillId="5" borderId="33" xfId="0" applyFont="1" applyFill="1" applyBorder="1" applyAlignment="1">
      <alignment horizontal="center" vertical="center" shrinkToFit="1"/>
    </xf>
    <xf numFmtId="0" fontId="3" fillId="6" borderId="86" xfId="0" applyFont="1" applyFill="1" applyBorder="1" applyAlignment="1">
      <alignment horizontal="center" vertical="center"/>
    </xf>
    <xf numFmtId="0" fontId="3" fillId="6" borderId="33"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37" xfId="0" applyFont="1" applyFill="1" applyBorder="1" applyAlignment="1">
      <alignment horizontal="center" vertical="center"/>
    </xf>
    <xf numFmtId="0" fontId="3" fillId="6" borderId="160" xfId="0" applyFont="1" applyFill="1" applyBorder="1" applyAlignment="1">
      <alignment horizontal="center" vertical="center"/>
    </xf>
    <xf numFmtId="199" fontId="3" fillId="5" borderId="29" xfId="0" applyNumberFormat="1" applyFont="1" applyFill="1" applyBorder="1" applyAlignment="1">
      <alignment horizontal="center" vertical="center"/>
    </xf>
    <xf numFmtId="199" fontId="3" fillId="5" borderId="28" xfId="0" applyNumberFormat="1" applyFont="1" applyFill="1" applyBorder="1" applyAlignment="1">
      <alignment horizontal="center" vertical="center"/>
    </xf>
    <xf numFmtId="0" fontId="3" fillId="0" borderId="62" xfId="0" applyFont="1" applyFill="1" applyBorder="1" applyAlignment="1">
      <alignment horizontal="center" vertical="center" shrinkToFit="1"/>
    </xf>
    <xf numFmtId="0" fontId="3" fillId="0" borderId="33" xfId="0" applyFont="1" applyFill="1" applyBorder="1" applyAlignment="1">
      <alignment horizontal="center" vertical="center" shrinkToFit="1"/>
    </xf>
    <xf numFmtId="0" fontId="3" fillId="6" borderId="32" xfId="0" applyFont="1" applyFill="1" applyBorder="1" applyAlignment="1">
      <alignment horizontal="center" vertical="center" shrinkToFit="1"/>
    </xf>
    <xf numFmtId="187" fontId="3" fillId="5" borderId="32" xfId="0" applyNumberFormat="1" applyFont="1" applyFill="1" applyBorder="1" applyAlignment="1">
      <alignment vertical="center"/>
    </xf>
    <xf numFmtId="187" fontId="3" fillId="5" borderId="62" xfId="0" applyNumberFormat="1" applyFont="1" applyFill="1" applyBorder="1" applyAlignment="1">
      <alignment vertical="center"/>
    </xf>
    <xf numFmtId="196" fontId="3" fillId="5" borderId="62" xfId="0" applyNumberFormat="1" applyFont="1" applyFill="1" applyBorder="1" applyAlignment="1">
      <alignment horizontal="right" vertical="center"/>
    </xf>
    <xf numFmtId="196" fontId="3" fillId="5" borderId="33" xfId="0" applyNumberFormat="1" applyFont="1" applyFill="1" applyBorder="1" applyAlignment="1">
      <alignment horizontal="right" vertical="center"/>
    </xf>
    <xf numFmtId="0" fontId="3" fillId="5" borderId="30" xfId="0" applyFont="1" applyFill="1" applyBorder="1" applyAlignment="1">
      <alignment vertical="center" shrinkToFit="1"/>
    </xf>
    <xf numFmtId="0" fontId="3" fillId="6" borderId="32" xfId="0" applyFont="1" applyFill="1" applyBorder="1" applyAlignment="1">
      <alignment horizontal="center" vertical="center"/>
    </xf>
    <xf numFmtId="0" fontId="3" fillId="6" borderId="62" xfId="0" applyFont="1" applyFill="1" applyBorder="1" applyAlignment="1">
      <alignment horizontal="center" vertical="center"/>
    </xf>
    <xf numFmtId="0" fontId="3" fillId="6" borderId="159" xfId="0" applyFont="1" applyFill="1" applyBorder="1" applyAlignment="1">
      <alignment horizontal="center" vertical="center"/>
    </xf>
    <xf numFmtId="0" fontId="8" fillId="0" borderId="92" xfId="0"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0" xfId="0" applyFont="1" applyBorder="1" applyAlignment="1">
      <alignment horizontal="center" vertical="center"/>
    </xf>
    <xf numFmtId="0" fontId="8" fillId="0" borderId="40" xfId="0" applyFont="1" applyBorder="1" applyAlignment="1">
      <alignment horizontal="center" vertical="center"/>
    </xf>
    <xf numFmtId="0" fontId="3" fillId="0" borderId="40" xfId="0" applyFont="1" applyBorder="1" applyAlignment="1">
      <alignment horizontal="center" vertical="center"/>
    </xf>
    <xf numFmtId="197" fontId="3" fillId="5" borderId="67" xfId="0" applyNumberFormat="1" applyFont="1" applyFill="1" applyBorder="1" applyAlignment="1">
      <alignment vertical="center" shrinkToFit="1"/>
    </xf>
    <xf numFmtId="197" fontId="3" fillId="5" borderId="82" xfId="0" applyNumberFormat="1" applyFont="1" applyFill="1" applyBorder="1" applyAlignment="1">
      <alignment vertical="center" shrinkToFit="1"/>
    </xf>
    <xf numFmtId="49" fontId="3" fillId="5" borderId="74" xfId="0" applyNumberFormat="1" applyFont="1" applyFill="1" applyBorder="1" applyAlignment="1">
      <alignment vertical="center" wrapText="1"/>
    </xf>
    <xf numFmtId="49" fontId="3" fillId="5" borderId="107" xfId="0" applyNumberFormat="1" applyFont="1" applyFill="1" applyBorder="1" applyAlignment="1">
      <alignment vertical="center" wrapText="1"/>
    </xf>
    <xf numFmtId="49" fontId="3" fillId="5" borderId="56" xfId="0" applyNumberFormat="1" applyFont="1" applyFill="1" applyBorder="1" applyAlignment="1">
      <alignment vertical="center" wrapText="1"/>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197" fontId="3" fillId="5" borderId="25" xfId="0" applyNumberFormat="1" applyFont="1" applyFill="1" applyBorder="1" applyAlignment="1">
      <alignment vertical="center" shrinkToFit="1"/>
    </xf>
    <xf numFmtId="0" fontId="3" fillId="0" borderId="0"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38"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37"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30" xfId="0" applyFont="1" applyFill="1" applyBorder="1" applyAlignment="1">
      <alignment horizontal="left" vertical="top" wrapText="1"/>
    </xf>
    <xf numFmtId="0" fontId="3" fillId="0" borderId="31" xfId="0" applyFont="1" applyFill="1" applyBorder="1" applyAlignment="1">
      <alignment horizontal="left" vertical="top" wrapText="1"/>
    </xf>
    <xf numFmtId="0" fontId="3" fillId="0" borderId="28" xfId="0" applyFont="1" applyFill="1" applyBorder="1" applyAlignment="1">
      <alignment horizontal="left" vertical="top" wrapText="1"/>
    </xf>
    <xf numFmtId="0" fontId="3" fillId="0" borderId="29" xfId="0" applyFont="1" applyFill="1" applyBorder="1" applyAlignment="1">
      <alignment horizontal="left" vertical="top" wrapText="1"/>
    </xf>
    <xf numFmtId="0" fontId="3" fillId="0" borderId="8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78" xfId="0" applyFont="1" applyFill="1" applyBorder="1" applyAlignment="1">
      <alignment horizontal="left" vertical="top" wrapText="1"/>
    </xf>
    <xf numFmtId="0" fontId="3" fillId="0" borderId="38" xfId="0" applyFont="1" applyFill="1" applyBorder="1" applyAlignment="1">
      <alignment horizontal="left" vertical="center" shrinkToFit="1"/>
    </xf>
    <xf numFmtId="0" fontId="5" fillId="0" borderId="0" xfId="0" applyFont="1">
      <alignment vertical="center"/>
    </xf>
    <xf numFmtId="176" fontId="3" fillId="0" borderId="26" xfId="0" applyNumberFormat="1" applyFont="1" applyBorder="1" applyAlignment="1">
      <alignment vertical="center"/>
    </xf>
    <xf numFmtId="176" fontId="3" fillId="0" borderId="37" xfId="0" applyNumberFormat="1" applyFont="1" applyBorder="1" applyAlignment="1">
      <alignment vertical="center"/>
    </xf>
    <xf numFmtId="176" fontId="3" fillId="0" borderId="27" xfId="0" applyNumberFormat="1" applyFont="1" applyBorder="1" applyAlignment="1">
      <alignment vertical="center"/>
    </xf>
    <xf numFmtId="0" fontId="3" fillId="0" borderId="68" xfId="0" applyFont="1" applyBorder="1" applyAlignment="1">
      <alignment vertical="center" shrinkToFit="1"/>
    </xf>
    <xf numFmtId="0" fontId="3" fillId="0" borderId="84" xfId="0" applyFont="1" applyBorder="1" applyAlignment="1">
      <alignment vertical="center" shrinkToFit="1"/>
    </xf>
    <xf numFmtId="0" fontId="3" fillId="0" borderId="110" xfId="0" applyFont="1" applyBorder="1" applyAlignment="1">
      <alignment vertical="center" shrinkToFit="1"/>
    </xf>
    <xf numFmtId="0" fontId="3" fillId="0" borderId="83" xfId="0" applyFont="1" applyBorder="1" applyAlignment="1">
      <alignment vertical="center" shrinkToFi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8" xfId="0" applyFont="1" applyBorder="1" applyAlignment="1">
      <alignment vertical="center" wrapText="1"/>
    </xf>
    <xf numFmtId="0" fontId="3" fillId="0" borderId="42" xfId="0" applyFont="1" applyBorder="1" applyAlignment="1">
      <alignment vertical="center" shrinkToFit="1"/>
    </xf>
    <xf numFmtId="0" fontId="3" fillId="0" borderId="43" xfId="0" applyFont="1" applyBorder="1" applyAlignment="1">
      <alignment vertical="center" shrinkToFit="1"/>
    </xf>
    <xf numFmtId="0" fontId="3" fillId="0" borderId="0" xfId="0" applyFont="1" applyAlignment="1">
      <alignment horizontal="left" vertical="center" wrapText="1"/>
    </xf>
    <xf numFmtId="176" fontId="3" fillId="0" borderId="42" xfId="0" applyNumberFormat="1" applyFont="1" applyBorder="1">
      <alignment vertical="center"/>
    </xf>
    <xf numFmtId="176" fontId="3" fillId="0" borderId="43" xfId="0" applyNumberFormat="1" applyFont="1" applyBorder="1">
      <alignment vertical="center"/>
    </xf>
    <xf numFmtId="176" fontId="3" fillId="0" borderId="69" xfId="0" applyNumberFormat="1" applyFont="1" applyBorder="1">
      <alignment vertical="center"/>
    </xf>
    <xf numFmtId="0" fontId="3" fillId="0" borderId="82" xfId="0" applyFont="1" applyFill="1" applyBorder="1" applyAlignment="1">
      <alignment horizontal="center" vertical="center" shrinkToFit="1"/>
    </xf>
    <xf numFmtId="187" fontId="3" fillId="0" borderId="82" xfId="0" applyNumberFormat="1" applyFont="1" applyFill="1" applyBorder="1" applyAlignment="1">
      <alignment horizontal="center" vertical="center" shrinkToFit="1"/>
    </xf>
    <xf numFmtId="0" fontId="3" fillId="0" borderId="0" xfId="0" applyFont="1" applyBorder="1" applyAlignment="1">
      <alignment horizontal="left" vertical="center" shrinkToFit="1"/>
    </xf>
    <xf numFmtId="0" fontId="3" fillId="0" borderId="36" xfId="0" applyFont="1" applyFill="1" applyBorder="1" applyAlignment="1">
      <alignment horizontal="center" vertical="center" shrinkToFit="1"/>
    </xf>
    <xf numFmtId="187" fontId="3" fillId="0" borderId="36" xfId="0" applyNumberFormat="1" applyFont="1" applyFill="1" applyBorder="1" applyAlignment="1">
      <alignment horizontal="center" vertical="center" shrinkToFit="1"/>
    </xf>
    <xf numFmtId="0" fontId="3" fillId="0" borderId="0" xfId="0" applyFont="1" applyFill="1" applyBorder="1" applyAlignment="1">
      <alignment horizontal="left" vertical="top"/>
    </xf>
    <xf numFmtId="0" fontId="3" fillId="0" borderId="38" xfId="0" applyFont="1" applyFill="1" applyBorder="1" applyAlignment="1">
      <alignment horizontal="left" vertical="top"/>
    </xf>
    <xf numFmtId="0" fontId="3" fillId="5" borderId="0" xfId="0" applyFont="1" applyFill="1" applyBorder="1" applyAlignment="1">
      <alignment horizontal="left" vertical="top" shrinkToFit="1"/>
    </xf>
    <xf numFmtId="0" fontId="3" fillId="5" borderId="38" xfId="0" applyFont="1" applyFill="1" applyBorder="1" applyAlignment="1">
      <alignment horizontal="left" vertical="top" shrinkToFit="1"/>
    </xf>
    <xf numFmtId="198" fontId="3" fillId="5" borderId="0" xfId="0" applyNumberFormat="1" applyFont="1" applyFill="1" applyBorder="1" applyAlignment="1">
      <alignment horizontal="left" vertical="top" shrinkToFit="1"/>
    </xf>
    <xf numFmtId="198" fontId="3" fillId="5" borderId="38" xfId="0" applyNumberFormat="1" applyFont="1" applyFill="1" applyBorder="1" applyAlignment="1">
      <alignment horizontal="left" vertical="top" shrinkToFit="1"/>
    </xf>
    <xf numFmtId="0" fontId="3" fillId="0" borderId="0" xfId="0" applyFont="1" applyFill="1" applyBorder="1" applyAlignment="1">
      <alignment horizontal="left" vertical="center" shrinkToFit="1"/>
    </xf>
    <xf numFmtId="0" fontId="3" fillId="5" borderId="0" xfId="0" applyFont="1" applyFill="1" applyBorder="1" applyAlignment="1">
      <alignment horizontal="left" vertical="top"/>
    </xf>
    <xf numFmtId="0" fontId="3" fillId="5" borderId="31" xfId="0" applyFont="1" applyFill="1" applyBorder="1" applyAlignment="1">
      <alignment horizontal="left" vertical="top"/>
    </xf>
    <xf numFmtId="177" fontId="3" fillId="0" borderId="38" xfId="0" applyNumberFormat="1" applyFont="1" applyBorder="1" applyAlignment="1">
      <alignment horizontal="right" vertical="center" shrinkToFit="1"/>
    </xf>
    <xf numFmtId="0" fontId="3" fillId="0" borderId="38" xfId="0" applyFont="1" applyFill="1" applyBorder="1" applyAlignment="1">
      <alignment horizontal="center" vertical="center" shrinkToFit="1"/>
    </xf>
    <xf numFmtId="0" fontId="3" fillId="0" borderId="40" xfId="0" applyFont="1" applyFill="1" applyBorder="1" applyAlignment="1">
      <alignment horizontal="left" vertical="center" shrinkToFit="1"/>
    </xf>
    <xf numFmtId="191" fontId="3" fillId="0" borderId="0" xfId="0" applyNumberFormat="1" applyFont="1" applyFill="1" applyBorder="1" applyAlignment="1">
      <alignment horizontal="right" vertical="center" shrinkToFit="1"/>
    </xf>
    <xf numFmtId="192" fontId="3" fillId="0" borderId="0" xfId="0" applyNumberFormat="1" applyFont="1" applyFill="1" applyBorder="1" applyAlignment="1">
      <alignment horizontal="right" vertical="center" shrinkToFit="1"/>
    </xf>
    <xf numFmtId="193" fontId="3" fillId="0" borderId="0" xfId="0" applyNumberFormat="1" applyFont="1" applyFill="1" applyBorder="1" applyAlignment="1">
      <alignment horizontal="right" vertical="center" shrinkToFit="1"/>
    </xf>
    <xf numFmtId="198" fontId="3" fillId="5" borderId="0" xfId="0" applyNumberFormat="1" applyFont="1" applyFill="1" applyBorder="1" applyAlignment="1">
      <alignment horizontal="center" vertical="top" shrinkToFit="1"/>
    </xf>
    <xf numFmtId="0" fontId="3" fillId="0" borderId="0" xfId="0" applyFont="1" applyFill="1" applyBorder="1" applyAlignment="1">
      <alignment vertical="top"/>
    </xf>
    <xf numFmtId="0" fontId="3" fillId="0" borderId="0" xfId="0" applyFont="1" applyFill="1" applyBorder="1" applyAlignment="1">
      <alignment horizontal="center" vertical="top"/>
    </xf>
    <xf numFmtId="0" fontId="3" fillId="0" borderId="31" xfId="0" applyFont="1" applyBorder="1" applyAlignment="1">
      <alignment horizontal="left" vertical="center"/>
    </xf>
    <xf numFmtId="0" fontId="3" fillId="0" borderId="0" xfId="0" applyFont="1" applyBorder="1" applyAlignment="1">
      <alignment horizontal="left" vertical="top" wrapText="1"/>
    </xf>
    <xf numFmtId="0" fontId="3" fillId="0" borderId="31" xfId="0" applyFont="1" applyBorder="1" applyAlignment="1">
      <alignment horizontal="left" vertical="top" wrapText="1"/>
    </xf>
    <xf numFmtId="0" fontId="3" fillId="0" borderId="31" xfId="0" applyFont="1" applyFill="1" applyBorder="1" applyAlignment="1">
      <alignment horizontal="left" vertical="center" shrinkToFit="1"/>
    </xf>
    <xf numFmtId="0" fontId="3" fillId="0" borderId="31" xfId="0" applyFont="1" applyBorder="1" applyAlignment="1">
      <alignment horizontal="left" vertical="center" shrinkToFit="1"/>
    </xf>
    <xf numFmtId="0" fontId="3" fillId="0" borderId="25" xfId="0" applyFont="1" applyFill="1" applyBorder="1" applyAlignment="1">
      <alignment horizontal="center" vertical="center" shrinkToFit="1"/>
    </xf>
    <xf numFmtId="187" fontId="3" fillId="0" borderId="25" xfId="0" applyNumberFormat="1" applyFont="1" applyFill="1" applyBorder="1" applyAlignment="1">
      <alignment horizontal="center" vertical="center" shrinkToFit="1"/>
    </xf>
    <xf numFmtId="0" fontId="3" fillId="5" borderId="31" xfId="0" applyFont="1" applyFill="1" applyBorder="1" applyAlignment="1">
      <alignment horizontal="left" vertical="top" wrapText="1"/>
    </xf>
    <xf numFmtId="0" fontId="3" fillId="5" borderId="29" xfId="0" applyFont="1" applyFill="1" applyBorder="1" applyAlignment="1">
      <alignment horizontal="left" vertical="center" shrinkToFit="1"/>
    </xf>
    <xf numFmtId="0" fontId="3" fillId="0" borderId="103" xfId="0" applyFont="1" applyBorder="1">
      <alignment vertical="center"/>
    </xf>
    <xf numFmtId="0" fontId="3" fillId="0" borderId="131" xfId="0" applyFont="1" applyBorder="1">
      <alignment vertical="center"/>
    </xf>
    <xf numFmtId="0" fontId="3" fillId="0" borderId="37" xfId="0" applyFont="1" applyBorder="1">
      <alignment vertical="center"/>
    </xf>
    <xf numFmtId="0" fontId="3" fillId="0" borderId="53" xfId="0" applyFont="1" applyBorder="1">
      <alignment vertical="center"/>
    </xf>
    <xf numFmtId="0" fontId="3" fillId="0" borderId="120" xfId="0" applyFont="1" applyBorder="1" applyAlignment="1">
      <alignment horizontal="center" vertical="center"/>
    </xf>
    <xf numFmtId="0" fontId="3" fillId="0" borderId="130"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3" fillId="0" borderId="37" xfId="0" applyFont="1" applyBorder="1" applyAlignment="1">
      <alignment horizontal="left" vertical="center" shrinkToFit="1"/>
    </xf>
    <xf numFmtId="0" fontId="3" fillId="0" borderId="53" xfId="0" applyFont="1" applyBorder="1" applyAlignment="1">
      <alignment horizontal="left" vertical="center" shrinkToFit="1"/>
    </xf>
    <xf numFmtId="0" fontId="3" fillId="0" borderId="54" xfId="0" applyFont="1" applyBorder="1">
      <alignment vertical="center"/>
    </xf>
    <xf numFmtId="0" fontId="3" fillId="0" borderId="121" xfId="0" applyFont="1" applyBorder="1">
      <alignment vertical="center"/>
    </xf>
    <xf numFmtId="0" fontId="3" fillId="5" borderId="33" xfId="0" applyFont="1" applyFill="1" applyBorder="1" applyAlignment="1">
      <alignment horizontal="left" vertical="center" shrinkToFit="1"/>
    </xf>
    <xf numFmtId="0" fontId="3" fillId="5" borderId="24" xfId="0" applyFont="1" applyFill="1" applyBorder="1" applyAlignment="1">
      <alignment horizontal="left" vertical="center" shrinkToFit="1"/>
    </xf>
    <xf numFmtId="0" fontId="3" fillId="5" borderId="24" xfId="0" applyFont="1" applyFill="1" applyBorder="1" applyAlignment="1">
      <alignment horizontal="center" vertical="center" shrinkToFit="1"/>
    </xf>
    <xf numFmtId="0" fontId="3" fillId="0" borderId="24" xfId="0" applyFont="1" applyBorder="1">
      <alignment vertical="center"/>
    </xf>
    <xf numFmtId="0" fontId="3" fillId="0" borderId="32" xfId="0" applyFont="1" applyBorder="1" applyAlignment="1">
      <alignment vertical="center"/>
    </xf>
    <xf numFmtId="0" fontId="3" fillId="0" borderId="62" xfId="0" applyFont="1" applyBorder="1" applyAlignment="1">
      <alignment vertical="center"/>
    </xf>
    <xf numFmtId="0" fontId="3" fillId="0" borderId="33" xfId="0" applyFont="1" applyBorder="1" applyAlignment="1">
      <alignment vertical="center"/>
    </xf>
    <xf numFmtId="200" fontId="3" fillId="0" borderId="38" xfId="0" applyNumberFormat="1" applyFont="1" applyBorder="1" applyAlignment="1">
      <alignment horizontal="left" vertical="center"/>
    </xf>
    <xf numFmtId="0" fontId="3" fillId="5" borderId="26" xfId="0" applyFont="1" applyFill="1" applyBorder="1" applyAlignment="1">
      <alignment horizontal="left" vertical="top" wrapText="1"/>
    </xf>
    <xf numFmtId="0" fontId="3" fillId="5" borderId="27" xfId="0" applyFont="1" applyFill="1" applyBorder="1" applyAlignment="1">
      <alignment horizontal="left" vertical="top" wrapText="1"/>
    </xf>
    <xf numFmtId="0" fontId="3" fillId="5" borderId="30" xfId="0" applyFont="1" applyFill="1" applyBorder="1" applyAlignment="1">
      <alignment horizontal="left" vertical="top" wrapText="1"/>
    </xf>
    <xf numFmtId="0" fontId="3" fillId="5" borderId="28" xfId="0" applyFont="1" applyFill="1" applyBorder="1" applyAlignment="1">
      <alignment horizontal="left" vertical="top" wrapText="1"/>
    </xf>
    <xf numFmtId="185" fontId="3" fillId="0" borderId="26" xfId="0" applyNumberFormat="1" applyFont="1" applyFill="1" applyBorder="1" applyAlignment="1">
      <alignment horizontal="center" vertical="center"/>
    </xf>
    <xf numFmtId="185" fontId="3" fillId="0" borderId="27" xfId="0" applyNumberFormat="1" applyFont="1" applyFill="1" applyBorder="1" applyAlignment="1">
      <alignment horizontal="center" vertical="center"/>
    </xf>
    <xf numFmtId="185" fontId="3" fillId="0" borderId="28" xfId="0" applyNumberFormat="1" applyFont="1" applyFill="1" applyBorder="1" applyAlignment="1">
      <alignment horizontal="center" vertical="center"/>
    </xf>
    <xf numFmtId="185" fontId="3" fillId="0" borderId="29" xfId="0" applyNumberFormat="1" applyFont="1" applyFill="1" applyBorder="1" applyAlignment="1">
      <alignment horizontal="center" vertical="center"/>
    </xf>
    <xf numFmtId="0" fontId="3" fillId="5" borderId="81" xfId="0" applyFont="1" applyFill="1" applyBorder="1" applyAlignment="1">
      <alignment horizontal="left" vertical="top" wrapText="1"/>
    </xf>
    <xf numFmtId="0" fontId="3" fillId="5" borderId="78" xfId="0" applyFont="1" applyFill="1" applyBorder="1" applyAlignment="1">
      <alignment horizontal="left" vertical="top" wrapText="1"/>
    </xf>
    <xf numFmtId="197" fontId="3" fillId="0" borderId="24" xfId="0" applyNumberFormat="1" applyFont="1" applyBorder="1" applyAlignment="1">
      <alignment horizontal="center" vertical="center"/>
    </xf>
    <xf numFmtId="197" fontId="3" fillId="5" borderId="32" xfId="0" applyNumberFormat="1" applyFont="1" applyFill="1" applyBorder="1" applyAlignment="1">
      <alignment horizontal="center" vertical="center"/>
    </xf>
    <xf numFmtId="197" fontId="3" fillId="5" borderId="33" xfId="0" applyNumberFormat="1" applyFont="1" applyFill="1" applyBorder="1" applyAlignment="1">
      <alignment horizontal="center" vertical="center"/>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62" xfId="0" applyFont="1" applyFill="1" applyBorder="1" applyAlignment="1">
      <alignment horizontal="center" vertical="center"/>
    </xf>
    <xf numFmtId="0" fontId="3" fillId="0" borderId="62" xfId="0" applyFont="1" applyBorder="1" applyAlignment="1">
      <alignment horizontal="center" vertical="center"/>
    </xf>
    <xf numFmtId="0" fontId="5" fillId="0" borderId="147" xfId="0" applyFont="1" applyBorder="1">
      <alignment vertical="center"/>
    </xf>
    <xf numFmtId="0" fontId="5" fillId="0" borderId="79" xfId="0" applyFont="1" applyBorder="1">
      <alignment vertical="center"/>
    </xf>
    <xf numFmtId="0" fontId="5" fillId="0" borderId="148" xfId="0" applyFont="1" applyBorder="1">
      <alignment vertical="center"/>
    </xf>
    <xf numFmtId="0" fontId="3" fillId="5" borderId="149" xfId="0" applyFont="1" applyFill="1" applyBorder="1" applyAlignment="1">
      <alignment horizontal="left" vertical="top" wrapText="1"/>
    </xf>
    <xf numFmtId="0" fontId="3" fillId="5" borderId="57" xfId="0" applyFont="1" applyFill="1" applyBorder="1" applyAlignment="1">
      <alignment horizontal="left" vertical="top" wrapText="1"/>
    </xf>
    <xf numFmtId="0" fontId="5" fillId="0" borderId="149" xfId="0" applyFont="1" applyBorder="1">
      <alignment vertical="center"/>
    </xf>
    <xf numFmtId="0" fontId="5" fillId="0" borderId="24" xfId="0" applyFont="1" applyBorder="1">
      <alignment vertical="center"/>
    </xf>
    <xf numFmtId="0" fontId="5" fillId="0" borderId="57" xfId="0" applyFont="1" applyBorder="1">
      <alignment vertical="center"/>
    </xf>
    <xf numFmtId="0" fontId="3" fillId="5" borderId="151" xfId="0" applyFont="1" applyFill="1" applyBorder="1" applyAlignment="1">
      <alignment horizontal="left" vertical="top" wrapText="1"/>
    </xf>
    <xf numFmtId="0" fontId="3" fillId="5" borderId="152" xfId="0" applyFont="1" applyFill="1" applyBorder="1" applyAlignment="1">
      <alignment horizontal="left" vertical="top" wrapText="1"/>
    </xf>
    <xf numFmtId="0" fontId="3" fillId="5" borderId="155" xfId="0" applyFont="1" applyFill="1" applyBorder="1" applyAlignment="1">
      <alignment horizontal="left" vertical="top" wrapText="1"/>
    </xf>
    <xf numFmtId="0" fontId="3" fillId="5" borderId="57" xfId="0" applyFont="1" applyFill="1" applyBorder="1" applyAlignment="1">
      <alignment horizontal="center" vertical="center"/>
    </xf>
    <xf numFmtId="0" fontId="3" fillId="0" borderId="33" xfId="0" applyFont="1" applyBorder="1">
      <alignment vertical="center"/>
    </xf>
    <xf numFmtId="0" fontId="3" fillId="0" borderId="27" xfId="0" applyFont="1" applyBorder="1">
      <alignment vertical="center"/>
    </xf>
    <xf numFmtId="0" fontId="3" fillId="5" borderId="53" xfId="0" applyFont="1" applyFill="1" applyBorder="1" applyAlignment="1">
      <alignment horizontal="left" vertical="top" wrapText="1"/>
    </xf>
    <xf numFmtId="0" fontId="3" fillId="5" borderId="12" xfId="0" applyFont="1" applyFill="1" applyBorder="1" applyAlignment="1">
      <alignment horizontal="left" vertical="top" wrapText="1"/>
    </xf>
    <xf numFmtId="0" fontId="3" fillId="5" borderId="15" xfId="0" applyFont="1" applyFill="1" applyBorder="1" applyAlignment="1">
      <alignment horizontal="left" vertical="top" wrapText="1"/>
    </xf>
    <xf numFmtId="0" fontId="5" fillId="0" borderId="8" xfId="0" applyFont="1" applyBorder="1">
      <alignment vertical="center"/>
    </xf>
    <xf numFmtId="0" fontId="5" fillId="0" borderId="80" xfId="0" applyFont="1" applyBorder="1">
      <alignment vertical="center"/>
    </xf>
    <xf numFmtId="0" fontId="3" fillId="0" borderId="37" xfId="0" applyFont="1" applyBorder="1" applyAlignment="1">
      <alignment vertical="center"/>
    </xf>
    <xf numFmtId="0" fontId="3" fillId="0" borderId="27" xfId="0" applyFont="1" applyBorder="1" applyAlignment="1">
      <alignment vertical="center"/>
    </xf>
    <xf numFmtId="0" fontId="3" fillId="5" borderId="54" xfId="0" applyFont="1" applyFill="1" applyBorder="1" applyAlignment="1">
      <alignment horizontal="left" vertical="top" wrapText="1"/>
    </xf>
    <xf numFmtId="0" fontId="5" fillId="0" borderId="62" xfId="0" applyFont="1" applyBorder="1">
      <alignment vertical="center"/>
    </xf>
    <xf numFmtId="0" fontId="5" fillId="0" borderId="33" xfId="0" applyFont="1" applyBorder="1">
      <alignment vertical="center"/>
    </xf>
    <xf numFmtId="0" fontId="5" fillId="0" borderId="5" xfId="0" applyFont="1" applyBorder="1">
      <alignment vertical="center"/>
    </xf>
    <xf numFmtId="0" fontId="3" fillId="5" borderId="134" xfId="0" applyFont="1" applyFill="1" applyBorder="1" applyAlignment="1">
      <alignment horizontal="center" vertical="center"/>
    </xf>
    <xf numFmtId="0" fontId="3" fillId="5" borderId="107" xfId="0" applyFont="1" applyFill="1" applyBorder="1" applyAlignment="1">
      <alignment horizontal="center" vertical="center"/>
    </xf>
    <xf numFmtId="0" fontId="3" fillId="5" borderId="156" xfId="0" applyFont="1" applyFill="1" applyBorder="1" applyAlignment="1">
      <alignment horizontal="center" vertical="center"/>
    </xf>
    <xf numFmtId="0" fontId="3" fillId="5" borderId="74" xfId="0" applyFont="1" applyFill="1" applyBorder="1" applyAlignment="1">
      <alignment horizontal="center" vertical="center"/>
    </xf>
    <xf numFmtId="0" fontId="3" fillId="5" borderId="56" xfId="0" applyFont="1" applyFill="1" applyBorder="1" applyAlignment="1">
      <alignment horizontal="center" vertical="center"/>
    </xf>
    <xf numFmtId="0" fontId="3" fillId="0" borderId="14" xfId="0" applyFont="1" applyBorder="1">
      <alignment vertical="center"/>
    </xf>
    <xf numFmtId="0" fontId="3" fillId="5" borderId="77" xfId="0" applyFont="1" applyFill="1" applyBorder="1" applyAlignment="1">
      <alignment horizontal="center" vertical="center"/>
    </xf>
    <xf numFmtId="0" fontId="3" fillId="0" borderId="43" xfId="0" applyFont="1" applyBorder="1" applyAlignment="1">
      <alignment horizontal="center" vertical="center"/>
    </xf>
    <xf numFmtId="0" fontId="3" fillId="5" borderId="0" xfId="0" applyFont="1" applyFill="1" applyBorder="1" applyAlignment="1">
      <alignment horizontal="left" vertical="center" wrapText="1"/>
    </xf>
    <xf numFmtId="0" fontId="3" fillId="0" borderId="59" xfId="0" applyFont="1" applyBorder="1">
      <alignment vertical="center"/>
    </xf>
    <xf numFmtId="0" fontId="3" fillId="0" borderId="60" xfId="0" applyFont="1" applyBorder="1">
      <alignment vertical="center"/>
    </xf>
    <xf numFmtId="0" fontId="3" fillId="0" borderId="90" xfId="0" applyFont="1" applyBorder="1">
      <alignment vertical="center"/>
    </xf>
    <xf numFmtId="0" fontId="3" fillId="0" borderId="91" xfId="0" applyFont="1" applyBorder="1">
      <alignment vertical="center"/>
    </xf>
    <xf numFmtId="0" fontId="3" fillId="0" borderId="79" xfId="0" applyFont="1" applyBorder="1" applyAlignment="1">
      <alignment horizontal="left" vertical="center"/>
    </xf>
    <xf numFmtId="0" fontId="3" fillId="0" borderId="148" xfId="0" applyFont="1" applyBorder="1" applyAlignment="1">
      <alignment horizontal="left" vertical="center"/>
    </xf>
    <xf numFmtId="0" fontId="3" fillId="0" borderId="24" xfId="0" applyFont="1" applyBorder="1" applyAlignment="1">
      <alignment horizontal="left" vertical="center" shrinkToFit="1"/>
    </xf>
    <xf numFmtId="0" fontId="3" fillId="0" borderId="57" xfId="0" applyFont="1" applyBorder="1" applyAlignment="1">
      <alignment horizontal="left" vertical="center" shrinkToFit="1"/>
    </xf>
    <xf numFmtId="0" fontId="3" fillId="0" borderId="34" xfId="0" applyFont="1" applyBorder="1" applyAlignment="1">
      <alignment horizontal="center" vertical="center"/>
    </xf>
    <xf numFmtId="0" fontId="3" fillId="0" borderId="70" xfId="0" applyFont="1" applyBorder="1" applyAlignment="1">
      <alignment horizontal="center" vertical="center" shrinkToFit="1"/>
    </xf>
    <xf numFmtId="205" fontId="3" fillId="0" borderId="70" xfId="0" applyNumberFormat="1" applyFont="1" applyBorder="1" applyAlignment="1">
      <alignment horizontal="center" vertical="center" shrinkToFit="1"/>
    </xf>
    <xf numFmtId="0" fontId="3" fillId="0" borderId="147"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149"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51" xfId="0" applyFont="1" applyBorder="1" applyAlignment="1">
      <alignment horizontal="center" vertical="center" wrapText="1"/>
    </xf>
    <xf numFmtId="0" fontId="3" fillId="0" borderId="152" xfId="0" applyFont="1" applyBorder="1" applyAlignment="1">
      <alignment horizontal="center" vertical="center" wrapText="1"/>
    </xf>
    <xf numFmtId="0" fontId="3" fillId="0" borderId="79" xfId="0" applyFont="1" applyBorder="1" applyAlignment="1">
      <alignment horizontal="center" vertical="center"/>
    </xf>
    <xf numFmtId="0" fontId="3" fillId="0" borderId="152" xfId="0" applyFont="1" applyBorder="1" applyAlignment="1">
      <alignment horizontal="center" vertical="center"/>
    </xf>
    <xf numFmtId="0" fontId="3" fillId="0" borderId="147" xfId="0" applyFont="1" applyBorder="1" applyAlignment="1">
      <alignment horizontal="center" vertical="center"/>
    </xf>
    <xf numFmtId="0" fontId="3" fillId="0" borderId="149" xfId="0" applyFont="1" applyBorder="1" applyAlignment="1">
      <alignment horizontal="center" vertical="center"/>
    </xf>
    <xf numFmtId="0" fontId="3" fillId="0" borderId="150" xfId="0" applyFont="1" applyBorder="1" applyAlignment="1">
      <alignment horizontal="center" vertical="center"/>
    </xf>
    <xf numFmtId="0" fontId="3" fillId="0" borderId="76" xfId="0" applyFont="1" applyBorder="1" applyAlignment="1">
      <alignment horizontal="center" vertical="center" shrinkToFit="1"/>
    </xf>
    <xf numFmtId="0" fontId="3" fillId="0" borderId="151" xfId="0" applyFont="1" applyBorder="1" applyAlignment="1">
      <alignment horizontal="center" vertical="center"/>
    </xf>
    <xf numFmtId="178" fontId="3" fillId="0" borderId="70" xfId="0" applyNumberFormat="1" applyFont="1" applyBorder="1" applyAlignment="1">
      <alignment horizontal="center" vertical="center" shrinkToFit="1"/>
    </xf>
    <xf numFmtId="0" fontId="3" fillId="0" borderId="147" xfId="0" applyFont="1" applyBorder="1">
      <alignment vertical="center"/>
    </xf>
    <xf numFmtId="0" fontId="3" fillId="0" borderId="79" xfId="0" applyFont="1" applyBorder="1">
      <alignment vertical="center"/>
    </xf>
    <xf numFmtId="56" fontId="3" fillId="0" borderId="24" xfId="0" applyNumberFormat="1" applyFont="1" applyBorder="1" applyAlignment="1">
      <alignment horizontal="center" vertical="center"/>
    </xf>
    <xf numFmtId="56" fontId="3" fillId="0" borderId="32" xfId="0" applyNumberFormat="1" applyFont="1" applyBorder="1" applyAlignment="1">
      <alignment horizontal="center" vertical="center"/>
    </xf>
    <xf numFmtId="0" fontId="5" fillId="0" borderId="24" xfId="0" applyFont="1" applyFill="1" applyBorder="1" applyAlignment="1">
      <alignment horizontal="center" vertical="center"/>
    </xf>
    <xf numFmtId="0" fontId="4" fillId="0" borderId="0" xfId="0" applyFont="1" applyAlignment="1">
      <alignment horizontal="center" vertical="center"/>
    </xf>
    <xf numFmtId="56" fontId="3" fillId="5" borderId="24" xfId="0" applyNumberFormat="1" applyFont="1" applyFill="1" applyBorder="1" applyAlignment="1">
      <alignment horizontal="center" vertical="center"/>
    </xf>
    <xf numFmtId="56" fontId="3" fillId="5" borderId="32" xfId="0" applyNumberFormat="1" applyFont="1" applyFill="1" applyBorder="1" applyAlignment="1">
      <alignment horizontal="center" vertical="center"/>
    </xf>
    <xf numFmtId="197" fontId="3" fillId="0" borderId="24" xfId="0" applyNumberFormat="1" applyFont="1" applyBorder="1" applyAlignment="1">
      <alignment horizontal="center" vertical="center" shrinkToFit="1"/>
    </xf>
    <xf numFmtId="0" fontId="3" fillId="0" borderId="24" xfId="0" applyFont="1" applyBorder="1" applyAlignment="1">
      <alignment horizontal="center" vertical="center" shrinkToFit="1"/>
    </xf>
    <xf numFmtId="0" fontId="24"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horizontal="left" vertical="center"/>
    </xf>
    <xf numFmtId="0" fontId="23" fillId="0" borderId="24" xfId="0" applyFont="1" applyBorder="1" applyAlignment="1">
      <alignment horizontal="center" vertical="center"/>
    </xf>
    <xf numFmtId="0" fontId="21" fillId="0" borderId="62" xfId="0" applyFont="1" applyBorder="1" applyAlignment="1">
      <alignment horizontal="left" vertical="center" shrinkToFit="1"/>
    </xf>
    <xf numFmtId="0" fontId="21" fillId="0" borderId="33" xfId="0" applyFont="1" applyBorder="1" applyAlignment="1">
      <alignment horizontal="left" vertical="center" shrinkToFit="1"/>
    </xf>
    <xf numFmtId="0" fontId="22" fillId="0" borderId="32" xfId="0" applyFont="1" applyFill="1" applyBorder="1" applyAlignment="1">
      <alignment horizontal="center" vertical="center" shrinkToFit="1"/>
    </xf>
    <xf numFmtId="0" fontId="22" fillId="0" borderId="62" xfId="0" applyFont="1" applyFill="1" applyBorder="1" applyAlignment="1">
      <alignment horizontal="center" vertical="center" shrinkToFit="1"/>
    </xf>
    <xf numFmtId="0" fontId="22" fillId="0" borderId="33" xfId="0" applyFont="1" applyFill="1" applyBorder="1" applyAlignment="1">
      <alignment horizontal="center" vertical="center" shrinkToFit="1"/>
    </xf>
    <xf numFmtId="0" fontId="22" fillId="0" borderId="32" xfId="0" applyFont="1" applyBorder="1" applyAlignment="1">
      <alignment horizontal="center" vertical="center"/>
    </xf>
    <xf numFmtId="0" fontId="22" fillId="0" borderId="62" xfId="0" applyFont="1" applyBorder="1" applyAlignment="1">
      <alignment horizontal="center" vertical="center"/>
    </xf>
    <xf numFmtId="0" fontId="22" fillId="0" borderId="33" xfId="0" applyFont="1" applyBorder="1" applyAlignment="1">
      <alignment horizontal="center" vertical="center"/>
    </xf>
    <xf numFmtId="209" fontId="21" fillId="0" borderId="0" xfId="0" applyNumberFormat="1" applyFont="1" applyAlignment="1">
      <alignment horizontal="left" vertical="center"/>
    </xf>
    <xf numFmtId="0" fontId="21" fillId="5" borderId="0" xfId="0" applyFont="1" applyFill="1" applyAlignment="1">
      <alignment horizontal="center" vertical="center"/>
    </xf>
    <xf numFmtId="0" fontId="21" fillId="5" borderId="0" xfId="0" applyFont="1" applyFill="1" applyBorder="1" applyAlignment="1">
      <alignment horizontal="center" vertical="center"/>
    </xf>
    <xf numFmtId="0" fontId="21" fillId="5" borderId="14" xfId="0" applyFont="1" applyFill="1" applyBorder="1" applyAlignment="1">
      <alignment horizontal="center" vertical="center"/>
    </xf>
    <xf numFmtId="0" fontId="21" fillId="0" borderId="0" xfId="0" applyFont="1">
      <alignment vertical="center"/>
    </xf>
    <xf numFmtId="0" fontId="21" fillId="0" borderId="0" xfId="0" applyFont="1" applyAlignment="1">
      <alignment vertical="top" wrapText="1"/>
    </xf>
    <xf numFmtId="209" fontId="21" fillId="5" borderId="0" xfId="0" applyNumberFormat="1" applyFont="1" applyFill="1" applyAlignment="1">
      <alignment horizontal="left" vertical="center" shrinkToFit="1"/>
    </xf>
    <xf numFmtId="0" fontId="21" fillId="0" borderId="0" xfId="0" applyFont="1" applyFill="1" applyAlignment="1">
      <alignment horizontal="center" vertical="center"/>
    </xf>
    <xf numFmtId="209" fontId="21" fillId="0" borderId="0" xfId="0" applyNumberFormat="1" applyFont="1" applyFill="1" applyAlignment="1">
      <alignment horizontal="left" vertical="center"/>
    </xf>
    <xf numFmtId="0" fontId="21" fillId="0" borderId="0" xfId="0" applyFont="1" applyFill="1" applyBorder="1" applyAlignment="1">
      <alignment horizontal="center" vertical="center"/>
    </xf>
    <xf numFmtId="0" fontId="3" fillId="5" borderId="24" xfId="0" applyFont="1" applyFill="1" applyBorder="1" applyAlignment="1">
      <alignment horizontal="center" vertical="center" wrapText="1"/>
    </xf>
    <xf numFmtId="197" fontId="3" fillId="5" borderId="24" xfId="0" applyNumberFormat="1" applyFont="1" applyFill="1" applyBorder="1" applyAlignment="1">
      <alignment horizontal="right" vertical="center" shrinkToFit="1"/>
    </xf>
    <xf numFmtId="0" fontId="3" fillId="5" borderId="24" xfId="0" applyFont="1" applyFill="1" applyBorder="1" applyAlignment="1">
      <alignment horizontal="left" vertical="center" wrapText="1"/>
    </xf>
  </cellXfs>
  <cellStyles count="5">
    <cellStyle name="桁区切り 3" xfId="2"/>
    <cellStyle name="桁区切り 4" xfId="4"/>
    <cellStyle name="標準" xfId="0" builtinId="0"/>
    <cellStyle name="標準 2" xfId="1"/>
    <cellStyle name="標準 4 2" xfId="3"/>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209550</xdr:colOff>
      <xdr:row>1</xdr:row>
      <xdr:rowOff>190500</xdr:rowOff>
    </xdr:from>
    <xdr:to>
      <xdr:col>15</xdr:col>
      <xdr:colOff>38100</xdr:colOff>
      <xdr:row>5</xdr:row>
      <xdr:rowOff>19050</xdr:rowOff>
    </xdr:to>
    <xdr:sp macro="" textlink="">
      <xdr:nvSpPr>
        <xdr:cNvPr id="2" name="AutoShape 15">
          <a:extLst>
            <a:ext uri="{FF2B5EF4-FFF2-40B4-BE49-F238E27FC236}">
              <a16:creationId xmlns="" xmlns:a16="http://schemas.microsoft.com/office/drawing/2014/main" id="{00000000-0008-0000-0500-000002000000}"/>
            </a:ext>
          </a:extLst>
        </xdr:cNvPr>
        <xdr:cNvSpPr>
          <a:spLocks noChangeArrowheads="1"/>
        </xdr:cNvSpPr>
      </xdr:nvSpPr>
      <xdr:spPr bwMode="auto">
        <a:xfrm>
          <a:off x="9696450" y="190500"/>
          <a:ext cx="1200150" cy="704850"/>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研修の日程案（時間、講義タイトル等）をご入力ください。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123825</xdr:colOff>
      <xdr:row>6</xdr:row>
      <xdr:rowOff>38100</xdr:rowOff>
    </xdr:from>
    <xdr:to>
      <xdr:col>16</xdr:col>
      <xdr:colOff>638175</xdr:colOff>
      <xdr:row>9</xdr:row>
      <xdr:rowOff>123824</xdr:rowOff>
    </xdr:to>
    <xdr:sp macro="" textlink="">
      <xdr:nvSpPr>
        <xdr:cNvPr id="2" name="AutoShape 15">
          <a:extLst>
            <a:ext uri="{FF2B5EF4-FFF2-40B4-BE49-F238E27FC236}">
              <a16:creationId xmlns="" xmlns:a16="http://schemas.microsoft.com/office/drawing/2014/main" id="{00000000-0008-0000-0500-000002000000}"/>
            </a:ext>
          </a:extLst>
        </xdr:cNvPr>
        <xdr:cNvSpPr>
          <a:spLocks noChangeArrowheads="1"/>
        </xdr:cNvSpPr>
      </xdr:nvSpPr>
      <xdr:spPr bwMode="auto">
        <a:xfrm>
          <a:off x="8343900" y="1352550"/>
          <a:ext cx="2571750" cy="742949"/>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黄色：入力セル</a:t>
          </a:r>
        </a:p>
        <a:p>
          <a:pPr algn="l" rtl="0">
            <a:lnSpc>
              <a:spcPts val="1700"/>
            </a:lnSpc>
            <a:defRPr sz="1000"/>
          </a:pPr>
          <a:r>
            <a:rPr lang="ja-JP" altLang="en-US" sz="1000" b="0" i="0" u="none" strike="noStrike" baseline="0">
              <a:solidFill>
                <a:srgbClr val="0000FF"/>
              </a:solidFill>
              <a:latin typeface="ＭＳ Ｐゴシック"/>
              <a:ea typeface="ＭＳ Ｐゴシック"/>
            </a:rPr>
            <a:t>水色：選択セル</a:t>
          </a:r>
          <a:endParaRPr lang="en-US" altLang="ja-JP" sz="1000" b="0" i="0" u="none" strike="noStrike" baseline="0">
            <a:solidFill>
              <a:srgbClr val="0000FF"/>
            </a:solidFill>
            <a:latin typeface="ＭＳ Ｐゴシック"/>
            <a:ea typeface="ＭＳ Ｐゴシック"/>
          </a:endParaRPr>
        </a:p>
        <a:p>
          <a:pPr algn="l" rtl="0">
            <a:lnSpc>
              <a:spcPts val="1700"/>
            </a:lnSpc>
            <a:defRPr sz="1000"/>
          </a:pPr>
          <a:r>
            <a:rPr lang="ja-JP" altLang="en-US" sz="1000" b="0" i="0" u="none" strike="noStrike" baseline="0">
              <a:solidFill>
                <a:srgbClr val="0000FF"/>
              </a:solidFill>
              <a:latin typeface="ＭＳ Ｐゴシック"/>
              <a:ea typeface="ＭＳ Ｐゴシック"/>
            </a:rPr>
            <a:t>該当項目が無い場合は、手入力してください。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123825</xdr:colOff>
      <xdr:row>6</xdr:row>
      <xdr:rowOff>28575</xdr:rowOff>
    </xdr:from>
    <xdr:to>
      <xdr:col>16</xdr:col>
      <xdr:colOff>638175</xdr:colOff>
      <xdr:row>9</xdr:row>
      <xdr:rowOff>114299</xdr:rowOff>
    </xdr:to>
    <xdr:sp macro="" textlink="">
      <xdr:nvSpPr>
        <xdr:cNvPr id="2" name="AutoShape 15">
          <a:extLst>
            <a:ext uri="{FF2B5EF4-FFF2-40B4-BE49-F238E27FC236}">
              <a16:creationId xmlns="" xmlns:a16="http://schemas.microsoft.com/office/drawing/2014/main" id="{00000000-0008-0000-0500-000002000000}"/>
            </a:ext>
          </a:extLst>
        </xdr:cNvPr>
        <xdr:cNvSpPr>
          <a:spLocks noChangeArrowheads="1"/>
        </xdr:cNvSpPr>
      </xdr:nvSpPr>
      <xdr:spPr bwMode="auto">
        <a:xfrm>
          <a:off x="8343900" y="1343025"/>
          <a:ext cx="2571750" cy="742949"/>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黄色：入力セル</a:t>
          </a:r>
        </a:p>
        <a:p>
          <a:pPr algn="l" rtl="0">
            <a:lnSpc>
              <a:spcPts val="1700"/>
            </a:lnSpc>
            <a:defRPr sz="1000"/>
          </a:pPr>
          <a:r>
            <a:rPr lang="ja-JP" altLang="en-US" sz="1000" b="0" i="0" u="none" strike="noStrike" baseline="0">
              <a:solidFill>
                <a:srgbClr val="0000FF"/>
              </a:solidFill>
              <a:latin typeface="ＭＳ Ｐゴシック"/>
              <a:ea typeface="ＭＳ Ｐゴシック"/>
            </a:rPr>
            <a:t>水色：選択セル</a:t>
          </a:r>
          <a:endParaRPr lang="en-US" altLang="ja-JP" sz="1000" b="0" i="0" u="none" strike="noStrike" baseline="0">
            <a:solidFill>
              <a:srgbClr val="0000FF"/>
            </a:solidFill>
            <a:latin typeface="ＭＳ Ｐゴシック"/>
            <a:ea typeface="ＭＳ Ｐゴシック"/>
          </a:endParaRPr>
        </a:p>
        <a:p>
          <a:pPr algn="l" rtl="0">
            <a:lnSpc>
              <a:spcPts val="1700"/>
            </a:lnSpc>
            <a:defRPr sz="1000"/>
          </a:pPr>
          <a:r>
            <a:rPr lang="ja-JP" altLang="en-US" sz="1000" b="0" i="0" u="none" strike="noStrike" baseline="0">
              <a:solidFill>
                <a:srgbClr val="0000FF"/>
              </a:solidFill>
              <a:latin typeface="ＭＳ Ｐゴシック"/>
              <a:ea typeface="ＭＳ Ｐゴシック"/>
            </a:rPr>
            <a:t>該当項目が無い場合は、手入力してください。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209550</xdr:colOff>
      <xdr:row>0</xdr:row>
      <xdr:rowOff>190500</xdr:rowOff>
    </xdr:from>
    <xdr:to>
      <xdr:col>15</xdr:col>
      <xdr:colOff>38100</xdr:colOff>
      <xdr:row>4</xdr:row>
      <xdr:rowOff>19050</xdr:rowOff>
    </xdr:to>
    <xdr:sp macro="" textlink="">
      <xdr:nvSpPr>
        <xdr:cNvPr id="2" name="AutoShape 15">
          <a:extLst>
            <a:ext uri="{FF2B5EF4-FFF2-40B4-BE49-F238E27FC236}">
              <a16:creationId xmlns="" xmlns:a16="http://schemas.microsoft.com/office/drawing/2014/main" id="{00000000-0008-0000-0500-000002000000}"/>
            </a:ext>
          </a:extLst>
        </xdr:cNvPr>
        <xdr:cNvSpPr>
          <a:spLocks noChangeArrowheads="1"/>
        </xdr:cNvSpPr>
      </xdr:nvSpPr>
      <xdr:spPr bwMode="auto">
        <a:xfrm>
          <a:off x="9696450" y="190500"/>
          <a:ext cx="1200150" cy="704850"/>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研修の日程案（時間、講義タイトル等）をご入力ください。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762000</xdr:colOff>
      <xdr:row>1</xdr:row>
      <xdr:rowOff>209550</xdr:rowOff>
    </xdr:from>
    <xdr:to>
      <xdr:col>4</xdr:col>
      <xdr:colOff>133350</xdr:colOff>
      <xdr:row>3</xdr:row>
      <xdr:rowOff>9525</xdr:rowOff>
    </xdr:to>
    <xdr:sp macro="" textlink="">
      <xdr:nvSpPr>
        <xdr:cNvPr id="2" name="円/楕円 1">
          <a:extLst>
            <a:ext uri="{FF2B5EF4-FFF2-40B4-BE49-F238E27FC236}">
              <a16:creationId xmlns:a16="http://schemas.microsoft.com/office/drawing/2014/main" xmlns="" id="{00000000-0008-0000-1100-000003000000}"/>
            </a:ext>
          </a:extLst>
        </xdr:cNvPr>
        <xdr:cNvSpPr/>
      </xdr:nvSpPr>
      <xdr:spPr>
        <a:xfrm>
          <a:off x="2247900" y="428625"/>
          <a:ext cx="83820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342898</xdr:colOff>
      <xdr:row>6</xdr:row>
      <xdr:rowOff>19051</xdr:rowOff>
    </xdr:from>
    <xdr:to>
      <xdr:col>8</xdr:col>
      <xdr:colOff>76200</xdr:colOff>
      <xdr:row>6</xdr:row>
      <xdr:rowOff>266217</xdr:rowOff>
    </xdr:to>
    <xdr:sp macro="" textlink="">
      <xdr:nvSpPr>
        <xdr:cNvPr id="3" name="円/楕円 2">
          <a:extLst>
            <a:ext uri="{FF2B5EF4-FFF2-40B4-BE49-F238E27FC236}">
              <a16:creationId xmlns="" xmlns:a16="http://schemas.microsoft.com/office/drawing/2014/main" id="{00000000-0008-0000-1100-000002000000}"/>
            </a:ext>
          </a:extLst>
        </xdr:cNvPr>
        <xdr:cNvSpPr/>
      </xdr:nvSpPr>
      <xdr:spPr>
        <a:xfrm flipH="1">
          <a:off x="5124448" y="1447801"/>
          <a:ext cx="247652" cy="247166"/>
        </a:xfrm>
        <a:prstGeom prst="ellipse">
          <a:avLst/>
        </a:prstGeom>
        <a:solidFill>
          <a:schemeClr val="lt1">
            <a:alpha val="0"/>
          </a:schemeClr>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180975</xdr:colOff>
      <xdr:row>1</xdr:row>
      <xdr:rowOff>123825</xdr:rowOff>
    </xdr:from>
    <xdr:to>
      <xdr:col>14</xdr:col>
      <xdr:colOff>9525</xdr:colOff>
      <xdr:row>5</xdr:row>
      <xdr:rowOff>171450</xdr:rowOff>
    </xdr:to>
    <xdr:sp macro="" textlink="">
      <xdr:nvSpPr>
        <xdr:cNvPr id="4" name="AutoShape 15">
          <a:extLst>
            <a:ext uri="{FF2B5EF4-FFF2-40B4-BE49-F238E27FC236}">
              <a16:creationId xmlns="" xmlns:a16="http://schemas.microsoft.com/office/drawing/2014/main" id="{00000000-0008-0000-0500-000002000000}"/>
            </a:ext>
          </a:extLst>
        </xdr:cNvPr>
        <xdr:cNvSpPr>
          <a:spLocks noChangeArrowheads="1"/>
        </xdr:cNvSpPr>
      </xdr:nvSpPr>
      <xdr:spPr bwMode="auto">
        <a:xfrm>
          <a:off x="7419975" y="342900"/>
          <a:ext cx="2571750" cy="923925"/>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派遣講師・派遣通訳・管理員から該当のものに丸をつけてください。</a:t>
          </a:r>
          <a:endParaRPr lang="en-US" altLang="ja-JP" sz="1000" b="0" i="0" u="none" strike="noStrike" baseline="0">
            <a:solidFill>
              <a:srgbClr val="0000FF"/>
            </a:solidFill>
            <a:latin typeface="ＭＳ Ｐゴシック"/>
            <a:ea typeface="ＭＳ Ｐゴシック"/>
          </a:endParaRPr>
        </a:p>
        <a:p>
          <a:pPr algn="l" rtl="0">
            <a:lnSpc>
              <a:spcPts val="1700"/>
            </a:lnSpc>
            <a:defRPr sz="1000"/>
          </a:pPr>
          <a:r>
            <a:rPr lang="ja-JP" altLang="en-US" sz="1000" b="0" i="0" u="none" strike="noStrike" baseline="0">
              <a:solidFill>
                <a:srgbClr val="0000FF"/>
              </a:solidFill>
              <a:latin typeface="ＭＳ Ｐゴシック"/>
              <a:ea typeface="ＭＳ Ｐゴシック"/>
            </a:rPr>
            <a:t>地域区分は、甲・乙・丙から該当のものに丸をつけてください。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C002\&#31649;&#29702;&#30740;&#20462;&#29677;\&#31649;&#30740;&#20849;&#36890;&#25991;&#26360;\&#12467;&#12540;&#12473;&#23455;&#26045;&#23450;&#22411;&#25991;\&#35413;&#20385;&#26360;v2.0\&#35413;&#20385;&#26360;Ver.2.0(w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kc002\&#27083;&#36896;&#25903;&#25588;&#35506;\&#20107;&#26989;&#27598;\2004&#39640;&#24230;IT\04%20IT&#28023;&#22806;&#30740;&#20462;\d.&#27010;&#31639;&#25173;&#12356;\&#28023;&#30740;&#12497;&#12483;&#12463;(PHFE2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質問票"/>
      <sheetName val="000000"/>
      <sheetName val="集計表"/>
      <sheetName val="報告書"/>
      <sheetName val="入力データ"/>
      <sheetName val="S2様式【A,B】"/>
      <sheetName val="S2様式【C】"/>
      <sheetName val="S2経過反省表"/>
      <sheetName val="S2評価の考え方"/>
      <sheetName val="1軸"/>
      <sheetName val="7軸"/>
      <sheetName val="11軸"/>
      <sheetName val="2軸"/>
      <sheetName val="6軸"/>
      <sheetName val="12軸"/>
      <sheetName val="海外部品"/>
      <sheetName val="#REF!"/>
      <sheetName val="台数シュミレーション"/>
      <sheetName val="旧96下"/>
    </sheetNames>
    <sheetDataSet>
      <sheetData sheetId="0" refreshError="1">
        <row r="1">
          <cell r="A1" t="str">
            <v>EVALUATION QUESTIONNAIRE</v>
          </cell>
        </row>
        <row r="2">
          <cell r="A2" t="str">
            <v>(Please submit this questionnaire to your course coordinator on March 15.)</v>
          </cell>
        </row>
        <row r="4">
          <cell r="B4" t="str">
            <v>01-ASCM</v>
          </cell>
        </row>
        <row r="5">
          <cell r="B5" t="str">
            <v>The Program on Corporate Management for the ASEAN Food Industry</v>
          </cell>
        </row>
        <row r="7">
          <cell r="B7" t="str">
            <v>4 March to 15 March ,2002</v>
          </cell>
          <cell r="C7" t="str">
            <v>2002年3月4日～3月15日</v>
          </cell>
          <cell r="E7" t="str">
            <v>2Ｗ</v>
          </cell>
        </row>
        <row r="9">
          <cell r="A9" t="str">
            <v xml:space="preserve">NAME : </v>
          </cell>
          <cell r="C9" t="str">
            <v>TRAINEE NUMBER :</v>
          </cell>
        </row>
        <row r="11">
          <cell r="A11" t="str">
            <v>COUNTRY:</v>
          </cell>
        </row>
        <row r="13">
          <cell r="A13" t="str">
            <v>BUSINESS FIELD:</v>
          </cell>
        </row>
        <row r="15">
          <cell r="A15" t="str">
            <v>LEVEL OF POSITION:</v>
          </cell>
        </row>
        <row r="17">
          <cell r="A17" t="str">
            <v>NUMBER OF EMPLOYEES:</v>
          </cell>
        </row>
        <row r="26">
          <cell r="A26" t="str">
            <v xml:space="preserve"> </v>
          </cell>
        </row>
        <row r="34">
          <cell r="A34" t="str">
            <v>1-1. Please write down your evaluation of the lectures.</v>
          </cell>
        </row>
        <row r="36">
          <cell r="A36" t="str">
            <v xml:space="preserve">  (1) Level of interest in the subject</v>
          </cell>
        </row>
        <row r="37">
          <cell r="A37" t="str">
            <v xml:space="preserve">  (2) Degree of your understanding of the lecture</v>
          </cell>
        </row>
        <row r="38">
          <cell r="A38" t="str">
            <v xml:space="preserve">  (3) Usefulness to your company or organization</v>
          </cell>
        </row>
        <row r="39">
          <cell r="A39" t="str">
            <v>＊Please write down any comments you have on the good / bad points of the lectures.</v>
          </cell>
        </row>
        <row r="41">
          <cell r="A41" t="str">
            <v>No.</v>
          </cell>
          <cell r="B41" t="str">
            <v>Subject</v>
          </cell>
          <cell r="C41" t="str">
            <v>Level of 
interest</v>
          </cell>
          <cell r="D41" t="str">
            <v>Degree of  understanding</v>
          </cell>
          <cell r="E41" t="str">
            <v>Usefulness</v>
          </cell>
        </row>
        <row r="42">
          <cell r="A42" t="str">
            <v>1-1-1</v>
          </cell>
          <cell r="B42" t="str">
            <v>Management Strategy</v>
          </cell>
          <cell r="C42" t="str">
            <v>A B C D E</v>
          </cell>
          <cell r="D42" t="str">
            <v>A B C D E</v>
          </cell>
          <cell r="E42" t="str">
            <v>A B C D E</v>
          </cell>
        </row>
        <row r="43">
          <cell r="B43" t="str">
            <v>Mr.Toshihiko KOJIMA (Mar.4)</v>
          </cell>
        </row>
        <row r="44">
          <cell r="A44" t="str">
            <v>Comments:</v>
          </cell>
        </row>
        <row r="45">
          <cell r="A45" t="str">
            <v>1-1-2</v>
          </cell>
          <cell r="B45" t="str">
            <v>Quality Control of the Food Industry①</v>
          </cell>
          <cell r="C45" t="str">
            <v>A B C D E</v>
          </cell>
          <cell r="D45" t="str">
            <v>A B C D E</v>
          </cell>
          <cell r="E45" t="str">
            <v>A B C D E</v>
          </cell>
        </row>
        <row r="46">
          <cell r="B46" t="str">
            <v>Mr.Osamu TANNO (Mar.6)</v>
          </cell>
        </row>
        <row r="47">
          <cell r="A47" t="str">
            <v>Comments:</v>
          </cell>
        </row>
        <row r="48">
          <cell r="A48" t="str">
            <v>1-1-3</v>
          </cell>
          <cell r="B48" t="str">
            <v>Quality Control of the Food Industry②</v>
          </cell>
          <cell r="C48" t="str">
            <v>A B C D E</v>
          </cell>
          <cell r="D48" t="str">
            <v>A B C D E</v>
          </cell>
          <cell r="E48" t="str">
            <v>A B C D E</v>
          </cell>
        </row>
        <row r="49">
          <cell r="B49" t="str">
            <v>Mr.Osamu TANNO (Mar.6)</v>
          </cell>
        </row>
        <row r="50">
          <cell r="A50" t="str">
            <v>Comments:</v>
          </cell>
        </row>
        <row r="51">
          <cell r="A51" t="str">
            <v>1-1-4</v>
          </cell>
          <cell r="B51" t="str">
            <v>Keypoints of KAIZEN Activities</v>
          </cell>
          <cell r="C51" t="str">
            <v>A B C D E</v>
          </cell>
          <cell r="D51" t="str">
            <v>A B C D E</v>
          </cell>
          <cell r="E51" t="str">
            <v>A B C D E</v>
          </cell>
        </row>
        <row r="52">
          <cell r="B52" t="str">
            <v>Mr.Momoharu IIJIMA (Mar.7))</v>
          </cell>
        </row>
        <row r="53">
          <cell r="A53" t="str">
            <v>Comments:</v>
          </cell>
        </row>
        <row r="54">
          <cell r="A54" t="str">
            <v>1-1-5</v>
          </cell>
          <cell r="B54" t="str">
            <v>The Recent Tendency of the Japanese Food Market and Characteristics</v>
          </cell>
          <cell r="C54" t="str">
            <v>A B C D E</v>
          </cell>
          <cell r="D54" t="str">
            <v>A B C D E</v>
          </cell>
          <cell r="E54" t="str">
            <v>A B C D E</v>
          </cell>
        </row>
        <row r="55">
          <cell r="B55" t="str">
            <v>Mr.Yasuyuki SEI (Mar.8)</v>
          </cell>
        </row>
        <row r="56">
          <cell r="A56" t="str">
            <v>Comments:</v>
          </cell>
        </row>
        <row r="57">
          <cell r="A57" t="str">
            <v>1-1-6</v>
          </cell>
          <cell r="B57" t="str">
            <v>Marketing and Sales Promotion</v>
          </cell>
          <cell r="C57" t="str">
            <v>A B C D E</v>
          </cell>
          <cell r="D57" t="str">
            <v>A B C D E</v>
          </cell>
          <cell r="E57" t="str">
            <v>A B C D E</v>
          </cell>
        </row>
        <row r="58">
          <cell r="B58" t="str">
            <v>Mr.Yoshizo IGA (Mar.11)</v>
          </cell>
        </row>
        <row r="59">
          <cell r="A59" t="str">
            <v>Comments:</v>
          </cell>
        </row>
        <row r="60">
          <cell r="A60" t="str">
            <v>1-1-7</v>
          </cell>
          <cell r="C60" t="str">
            <v>A B C D E</v>
          </cell>
          <cell r="D60" t="str">
            <v>A B C D E</v>
          </cell>
          <cell r="E60" t="str">
            <v>A B C D E</v>
          </cell>
        </row>
        <row r="62">
          <cell r="A62" t="str">
            <v>Comments:</v>
          </cell>
        </row>
        <row r="63">
          <cell r="A63" t="str">
            <v>1-1-8</v>
          </cell>
          <cell r="B63" t="str">
            <v>Malti-Machine Handling Design</v>
          </cell>
          <cell r="C63" t="str">
            <v>A B C D E</v>
          </cell>
          <cell r="D63" t="str">
            <v>A B C D E</v>
          </cell>
          <cell r="E63" t="str">
            <v>A B C D E</v>
          </cell>
        </row>
        <row r="64">
          <cell r="B64" t="str">
            <v>Mr.Momoharu IIJIMA (Oct.31)</v>
          </cell>
        </row>
        <row r="65">
          <cell r="A65" t="str">
            <v>Comments:</v>
          </cell>
        </row>
        <row r="66">
          <cell r="A66" t="str">
            <v>1-1-9</v>
          </cell>
          <cell r="B66" t="str">
            <v>Line Balancing Type Process</v>
          </cell>
          <cell r="C66" t="str">
            <v>A B C D E</v>
          </cell>
          <cell r="D66" t="str">
            <v>A B C D E</v>
          </cell>
          <cell r="E66" t="str">
            <v>A B C D E</v>
          </cell>
        </row>
        <row r="67">
          <cell r="B67" t="str">
            <v>Mr.Momoharu IIJIMA (Oct.31)</v>
          </cell>
        </row>
        <row r="68">
          <cell r="A68" t="str">
            <v>Comments:</v>
          </cell>
        </row>
        <row r="69">
          <cell r="A69" t="str">
            <v>1-1-10</v>
          </cell>
          <cell r="B69" t="str">
            <v>Applied Analysis Using Pareto Diagram</v>
          </cell>
          <cell r="C69" t="str">
            <v>A B C D E</v>
          </cell>
          <cell r="D69" t="str">
            <v>A B C D E</v>
          </cell>
          <cell r="E69" t="str">
            <v>A B C D E</v>
          </cell>
        </row>
        <row r="70">
          <cell r="B70" t="str">
            <v>Mr.Shoji AMAI (Nov.1)</v>
          </cell>
        </row>
        <row r="71">
          <cell r="A71" t="str">
            <v>Comments:</v>
          </cell>
        </row>
        <row r="72">
          <cell r="A72" t="str">
            <v>1-1-11</v>
          </cell>
          <cell r="B72" t="str">
            <v>Affinity Diagram Method And Converting Ploblems</v>
          </cell>
          <cell r="C72" t="str">
            <v>A B C D E</v>
          </cell>
          <cell r="D72" t="str">
            <v>A B C D E</v>
          </cell>
          <cell r="E72" t="str">
            <v>A B C D E</v>
          </cell>
        </row>
        <row r="73">
          <cell r="B73" t="str">
            <v>Mr.Shoji AMAI (Nov.1)</v>
          </cell>
        </row>
        <row r="74">
          <cell r="A74" t="str">
            <v>Comments:</v>
          </cell>
        </row>
        <row r="75">
          <cell r="A75" t="str">
            <v>1-1-12</v>
          </cell>
          <cell r="B75" t="str">
            <v>Case Study of IE</v>
          </cell>
          <cell r="C75" t="str">
            <v>A B C D E</v>
          </cell>
          <cell r="D75" t="str">
            <v>A B C D E</v>
          </cell>
          <cell r="E75" t="str">
            <v>A B C D E</v>
          </cell>
        </row>
        <row r="76">
          <cell r="B76" t="str">
            <v>Mr.Shigenobu WADA, Mr.Shoji AMAI (Nov.2)</v>
          </cell>
        </row>
        <row r="77">
          <cell r="A77" t="str">
            <v>Comments:</v>
          </cell>
        </row>
        <row r="78">
          <cell r="A78" t="str">
            <v>1-1-13</v>
          </cell>
          <cell r="B78" t="str">
            <v>Applied Analysis Using Histograms</v>
          </cell>
          <cell r="C78" t="str">
            <v>A B C D E</v>
          </cell>
          <cell r="D78" t="str">
            <v>A B C D E</v>
          </cell>
          <cell r="E78" t="str">
            <v>A B C D E</v>
          </cell>
        </row>
        <row r="79">
          <cell r="B79" t="str">
            <v>Mr.Eiichi ISHII (Nov.5)</v>
          </cell>
        </row>
        <row r="80">
          <cell r="A80" t="str">
            <v>Comments:</v>
          </cell>
        </row>
        <row r="81">
          <cell r="A81" t="str">
            <v>1-1-14</v>
          </cell>
          <cell r="B81" t="str">
            <v>Applied Analysis Using Control Charts</v>
          </cell>
          <cell r="C81" t="str">
            <v>A B C D E</v>
          </cell>
          <cell r="D81" t="str">
            <v>A B C D E</v>
          </cell>
          <cell r="E81" t="str">
            <v>A B C D E</v>
          </cell>
        </row>
        <row r="82">
          <cell r="B82" t="str">
            <v>Mr.Eiichi ISHII (Nov.5)</v>
          </cell>
        </row>
        <row r="83">
          <cell r="A83" t="str">
            <v>Comments:</v>
          </cell>
        </row>
        <row r="84">
          <cell r="A84" t="str">
            <v>1-1-15</v>
          </cell>
          <cell r="B84" t="str">
            <v>Case study of QC</v>
          </cell>
          <cell r="C84" t="str">
            <v>A B C D E</v>
          </cell>
          <cell r="D84" t="str">
            <v>A B C D E</v>
          </cell>
          <cell r="E84" t="str">
            <v>A B C D E</v>
          </cell>
        </row>
        <row r="85">
          <cell r="B85" t="str">
            <v>Mr.Shigenobu WADA, Mr.Shoji AMAI (Nov.6)</v>
          </cell>
        </row>
        <row r="86">
          <cell r="A86" t="str">
            <v>Comments:</v>
          </cell>
        </row>
        <row r="87">
          <cell r="A87" t="str">
            <v>1-1-16</v>
          </cell>
          <cell r="B87" t="str">
            <v>Implementation of JIT Production System</v>
          </cell>
          <cell r="C87" t="str">
            <v>A B C D E</v>
          </cell>
          <cell r="D87" t="str">
            <v>A B C D E</v>
          </cell>
          <cell r="E87" t="str">
            <v>A B C D E</v>
          </cell>
        </row>
        <row r="88">
          <cell r="B88" t="str">
            <v>Mr.Noriyuki OKAZAKI (Nov.7)</v>
          </cell>
        </row>
        <row r="89">
          <cell r="A89" t="str">
            <v>Comments:</v>
          </cell>
        </row>
        <row r="90">
          <cell r="A90" t="str">
            <v>1-1-17</v>
          </cell>
          <cell r="B90" t="str">
            <v>IN-Plant Exercise</v>
          </cell>
          <cell r="C90" t="str">
            <v>A B C D E</v>
          </cell>
          <cell r="D90" t="str">
            <v>A B C D E</v>
          </cell>
          <cell r="E90" t="str">
            <v>A B C D E</v>
          </cell>
        </row>
        <row r="91">
          <cell r="B91" t="str">
            <v>Mr.WADA, Mr.IIJIMA, Mr.AMAI (Nov.12)</v>
          </cell>
        </row>
        <row r="92">
          <cell r="A92" t="str">
            <v>Comments:</v>
          </cell>
        </row>
        <row r="93">
          <cell r="A93" t="str">
            <v>1-1-18</v>
          </cell>
          <cell r="C93" t="str">
            <v>A B C D E</v>
          </cell>
          <cell r="D93" t="str">
            <v>A B C D E</v>
          </cell>
        </row>
        <row r="95">
          <cell r="A95" t="str">
            <v>Comments:</v>
          </cell>
        </row>
        <row r="96">
          <cell r="A96" t="str">
            <v>1-1-19</v>
          </cell>
          <cell r="C96" t="str">
            <v>A B C D E</v>
          </cell>
          <cell r="D96" t="str">
            <v>A B C D E</v>
          </cell>
        </row>
        <row r="98">
          <cell r="A98" t="str">
            <v>Comments:</v>
          </cell>
        </row>
        <row r="99">
          <cell r="A99" t="str">
            <v>1-1-20</v>
          </cell>
          <cell r="C99" t="str">
            <v>A B C D E</v>
          </cell>
          <cell r="D99" t="str">
            <v>A B C D E</v>
          </cell>
        </row>
        <row r="101">
          <cell r="A101" t="str">
            <v>Comments:</v>
          </cell>
        </row>
        <row r="106">
          <cell r="A106" t="str">
            <v>1-2. Please write down your evaluation of visits.</v>
          </cell>
        </row>
        <row r="108">
          <cell r="A108" t="str">
            <v xml:space="preserve">  (1) Level of interest in the visit</v>
          </cell>
        </row>
        <row r="109">
          <cell r="A109" t="str">
            <v xml:space="preserve">  (2) Informativeness</v>
          </cell>
        </row>
        <row r="112">
          <cell r="A112" t="str">
            <v>No.</v>
          </cell>
          <cell r="B112" t="str">
            <v>Subject</v>
          </cell>
          <cell r="D112" t="str">
            <v>Level of 
interest</v>
          </cell>
          <cell r="E112" t="str">
            <v>Informative-
ness</v>
          </cell>
        </row>
        <row r="113">
          <cell r="A113" t="str">
            <v>1-2-1</v>
          </cell>
          <cell r="B113" t="str">
            <v>Glicopia Kobe (Mar.5)</v>
          </cell>
          <cell r="D113" t="str">
            <v>A B C D E</v>
          </cell>
          <cell r="E113" t="str">
            <v>A B C D E</v>
          </cell>
        </row>
        <row r="114">
          <cell r="A114" t="str">
            <v>Comments:</v>
          </cell>
        </row>
        <row r="115">
          <cell r="A115" t="str">
            <v>1-2-2</v>
          </cell>
          <cell r="B115" t="str">
            <v>Itami Kanetetsu Food Corporation (Mar.6)</v>
          </cell>
          <cell r="D115" t="str">
            <v>A B C D E</v>
          </cell>
          <cell r="E115" t="str">
            <v>A B C D E</v>
          </cell>
        </row>
        <row r="116">
          <cell r="A116" t="str">
            <v>Comments:</v>
          </cell>
        </row>
        <row r="117">
          <cell r="A117" t="str">
            <v>1-2-3</v>
          </cell>
          <cell r="B117" t="str">
            <v>Kink Coca-Cola Bottling Co.,Ltd. (Mar.7)</v>
          </cell>
          <cell r="D117" t="str">
            <v>A B C D E</v>
          </cell>
          <cell r="E117" t="str">
            <v>A B C D E</v>
          </cell>
        </row>
        <row r="118">
          <cell r="A118" t="str">
            <v>Comments:</v>
          </cell>
        </row>
        <row r="119">
          <cell r="A119" t="str">
            <v>1-2-4</v>
          </cell>
          <cell r="B119" t="str">
            <v>World Trade Center Osaka (Mar.8)</v>
          </cell>
        </row>
        <row r="120">
          <cell r="A120" t="str">
            <v>Comments:</v>
          </cell>
        </row>
        <row r="121">
          <cell r="A121" t="str">
            <v>1-2-5</v>
          </cell>
          <cell r="B121" t="str">
            <v>Coop KOBE (Mar.11)</v>
          </cell>
        </row>
        <row r="122">
          <cell r="A122" t="str">
            <v>Comments:</v>
          </cell>
        </row>
        <row r="123">
          <cell r="A123" t="str">
            <v>1-2-6</v>
          </cell>
          <cell r="B123" t="str">
            <v>Hoteres Japan (Mar.12)</v>
          </cell>
          <cell r="D123" t="str">
            <v>A B C D E</v>
          </cell>
          <cell r="E123" t="str">
            <v>A B C D E</v>
          </cell>
        </row>
        <row r="124">
          <cell r="A124" t="str">
            <v>Comments:</v>
          </cell>
        </row>
        <row r="125">
          <cell r="A125" t="str">
            <v>1-2-7</v>
          </cell>
          <cell r="B125" t="str">
            <v>Foodex Japan (Mar.13)</v>
          </cell>
          <cell r="D125" t="str">
            <v>A B C D E</v>
          </cell>
          <cell r="E125" t="str">
            <v>A B C D E</v>
          </cell>
        </row>
        <row r="126">
          <cell r="A126" t="str">
            <v>Comments:</v>
          </cell>
        </row>
        <row r="127">
          <cell r="A127" t="str">
            <v>1-2-8</v>
          </cell>
          <cell r="B127" t="str">
            <v>kewpie Corporation (Mar.14)</v>
          </cell>
          <cell r="D127" t="str">
            <v>A B C D E</v>
          </cell>
          <cell r="E127" t="str">
            <v>A B C D E</v>
          </cell>
        </row>
        <row r="128">
          <cell r="A128" t="str">
            <v>Comments:</v>
          </cell>
        </row>
        <row r="129">
          <cell r="A129" t="str">
            <v>1-2-9</v>
          </cell>
          <cell r="D129" t="str">
            <v>A B C D E</v>
          </cell>
          <cell r="E129" t="str">
            <v>A B C D E</v>
          </cell>
        </row>
        <row r="130">
          <cell r="A130" t="str">
            <v>Comments:</v>
          </cell>
        </row>
        <row r="131">
          <cell r="A131" t="str">
            <v>1-2-10</v>
          </cell>
          <cell r="D131" t="str">
            <v>A B C D E</v>
          </cell>
          <cell r="E131" t="str">
            <v>A B C D E</v>
          </cell>
        </row>
        <row r="132">
          <cell r="A132" t="str">
            <v>Comments:</v>
          </cell>
        </row>
        <row r="134">
          <cell r="A134" t="str">
            <v>1-3. Please write down your evaluation of the Group Work, Presentation.</v>
          </cell>
        </row>
        <row r="136">
          <cell r="A136" t="str">
            <v>No.</v>
          </cell>
          <cell r="B136" t="str">
            <v>Subject</v>
          </cell>
          <cell r="C136" t="str">
            <v>Overall arrangement of the group work</v>
          </cell>
          <cell r="D136" t="str">
            <v>Usefulness of comments and advice given by commentators</v>
          </cell>
          <cell r="E136" t="str">
            <v>Informative-ness of group work</v>
          </cell>
        </row>
        <row r="137">
          <cell r="A137" t="str">
            <v>1-3-1</v>
          </cell>
          <cell r="B137" t="str">
            <v>Group Presentation (Mar.15)</v>
          </cell>
          <cell r="C137" t="str">
            <v>A B C D E</v>
          </cell>
          <cell r="D137" t="str">
            <v>A B C D E</v>
          </cell>
          <cell r="E137" t="str">
            <v>A B C D E</v>
          </cell>
        </row>
        <row r="138">
          <cell r="A138" t="str">
            <v>Comments:</v>
          </cell>
        </row>
        <row r="139">
          <cell r="A139" t="str">
            <v>1-3-2</v>
          </cell>
          <cell r="C139" t="str">
            <v>A B C D E</v>
          </cell>
          <cell r="D139" t="str">
            <v>A B C D E</v>
          </cell>
          <cell r="E139" t="str">
            <v>A B C D E</v>
          </cell>
        </row>
        <row r="140">
          <cell r="A140" t="str">
            <v>Comments:</v>
          </cell>
        </row>
        <row r="141">
          <cell r="A141" t="str">
            <v>1-3-3</v>
          </cell>
          <cell r="C141" t="str">
            <v>A B C D E</v>
          </cell>
          <cell r="D141" t="str">
            <v>A B C D E</v>
          </cell>
          <cell r="E141" t="str">
            <v>A B C D E</v>
          </cell>
        </row>
        <row r="142">
          <cell r="A142" t="str">
            <v>Comments:</v>
          </cell>
        </row>
        <row r="143">
          <cell r="A143" t="str">
            <v>1-3-4</v>
          </cell>
          <cell r="C143" t="str">
            <v>A B C D E</v>
          </cell>
          <cell r="D143" t="str">
            <v>A B C D E</v>
          </cell>
          <cell r="E143" t="str">
            <v>A B C D E</v>
          </cell>
        </row>
        <row r="144">
          <cell r="A144" t="str">
            <v>Comments:</v>
          </cell>
        </row>
        <row r="145">
          <cell r="A145" t="str">
            <v>1-3-5</v>
          </cell>
          <cell r="C145" t="str">
            <v>A B C D E</v>
          </cell>
          <cell r="D145" t="str">
            <v>A B C D E</v>
          </cell>
          <cell r="E145" t="str">
            <v>A B C D E</v>
          </cell>
        </row>
        <row r="146">
          <cell r="A146" t="str">
            <v>Comments:</v>
          </cell>
        </row>
        <row r="147">
          <cell r="A147" t="str">
            <v>1-4. Please write down your comments on Study Tour.</v>
          </cell>
        </row>
        <row r="150">
          <cell r="A150" t="str">
            <v xml:space="preserve">2-1. Please write down your comments on the course design, curriculum, </v>
          </cell>
        </row>
        <row r="151">
          <cell r="A151" t="str">
            <v xml:space="preserve">        and training method, etc.</v>
          </cell>
        </row>
        <row r="157">
          <cell r="A157" t="str">
            <v>2-2. Please write down your evaluation of the interpreters.</v>
          </cell>
        </row>
        <row r="164">
          <cell r="A164" t="str">
            <v>2-3. Please write down your evaluation of AOTS Course Coordinator:</v>
          </cell>
        </row>
        <row r="172">
          <cell r="A172" t="str">
            <v>2-4. Please write down your evaluation of life in the Kenshu Center, i.e.,</v>
          </cell>
        </row>
        <row r="174">
          <cell r="A174" t="str">
            <v xml:space="preserve">        facilities, services ( cafeteria, reception, etc. ).</v>
          </cell>
        </row>
      </sheetData>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FE2W"/>
      <sheetName val="基本データ"/>
      <sheetName val="（概算払）稟議書"/>
      <sheetName val="（精算）仕切"/>
      <sheetName val="（精算）算出内訳"/>
      <sheetName val="（精算）実施費確定＆仮払稟議"/>
      <sheetName val="（精算）円建確定稟議"/>
      <sheetName val="（精算）円建総経費内訳"/>
      <sheetName val="（精算）円建総経費内訳 (2)"/>
      <sheetName val="（精算）仕訳表(通常型）"/>
      <sheetName val="（精算）仕訳表(第三国型）"/>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tabSelected="1" view="pageBreakPreview" zoomScaleNormal="100" zoomScaleSheetLayoutView="100" workbookViewId="0"/>
  </sheetViews>
  <sheetFormatPr defaultRowHeight="17.25" customHeight="1"/>
  <cols>
    <col min="1" max="1" width="5.5" style="518" customWidth="1"/>
    <col min="2" max="2" width="3.625" style="518" customWidth="1"/>
    <col min="3" max="3" width="7.125" style="517" bestFit="1" customWidth="1"/>
    <col min="4" max="4" width="7.75" style="517" bestFit="1" customWidth="1"/>
    <col min="5" max="5" width="72.625" style="518" customWidth="1"/>
    <col min="6" max="16384" width="9" style="518"/>
  </cols>
  <sheetData>
    <row r="1" spans="1:5" ht="17.25" customHeight="1">
      <c r="A1" s="1" t="s">
        <v>887</v>
      </c>
      <c r="B1" s="1"/>
      <c r="C1" s="2"/>
      <c r="D1" s="2"/>
    </row>
    <row r="3" spans="1:5" ht="17.25" customHeight="1" thickBot="1">
      <c r="A3" s="4" t="s">
        <v>0</v>
      </c>
      <c r="B3" s="4"/>
      <c r="C3" s="5"/>
      <c r="D3" s="5"/>
    </row>
    <row r="4" spans="1:5" ht="17.25" customHeight="1">
      <c r="A4" s="6"/>
      <c r="B4" s="519" t="s">
        <v>4</v>
      </c>
      <c r="C4" s="7"/>
      <c r="D4" s="7"/>
      <c r="E4" s="8"/>
    </row>
    <row r="5" spans="1:5" ht="17.25" customHeight="1">
      <c r="A5" s="9" t="s">
        <v>899</v>
      </c>
      <c r="B5" s="530" t="s">
        <v>23</v>
      </c>
      <c r="C5" s="531"/>
      <c r="D5" s="531"/>
      <c r="E5" s="532"/>
    </row>
    <row r="6" spans="1:5" ht="17.25" customHeight="1" thickBot="1">
      <c r="A6" s="10" t="s">
        <v>914</v>
      </c>
      <c r="B6" s="524"/>
      <c r="C6" s="525" t="s">
        <v>936</v>
      </c>
      <c r="D6" s="525" t="s">
        <v>158</v>
      </c>
      <c r="E6" s="526"/>
    </row>
    <row r="8" spans="1:5" ht="17.25" customHeight="1" thickBot="1">
      <c r="A8" s="4" t="s">
        <v>5</v>
      </c>
      <c r="B8" s="4"/>
      <c r="C8" s="5"/>
      <c r="D8" s="5"/>
    </row>
    <row r="9" spans="1:5" ht="17.25" customHeight="1">
      <c r="A9" s="12"/>
      <c r="B9" s="520" t="s">
        <v>4</v>
      </c>
      <c r="C9" s="13"/>
      <c r="D9" s="13"/>
      <c r="E9" s="14"/>
    </row>
    <row r="10" spans="1:5" ht="17.25" customHeight="1">
      <c r="A10" s="9" t="s">
        <v>915</v>
      </c>
      <c r="B10" s="530" t="s">
        <v>13</v>
      </c>
      <c r="C10" s="531"/>
      <c r="D10" s="531"/>
      <c r="E10" s="532"/>
    </row>
    <row r="11" spans="1:5" ht="17.25" customHeight="1">
      <c r="A11" s="15" t="s">
        <v>900</v>
      </c>
      <c r="B11" s="521"/>
      <c r="C11" s="16" t="s">
        <v>916</v>
      </c>
      <c r="D11" s="533" t="s">
        <v>215</v>
      </c>
      <c r="E11" s="534"/>
    </row>
    <row r="12" spans="1:5" ht="17.25" customHeight="1">
      <c r="A12" s="15" t="s">
        <v>917</v>
      </c>
      <c r="B12" s="521"/>
      <c r="C12" s="16"/>
      <c r="D12" s="16" t="s">
        <v>902</v>
      </c>
      <c r="E12" s="17" t="s">
        <v>903</v>
      </c>
    </row>
    <row r="13" spans="1:5" ht="17.25" customHeight="1">
      <c r="A13" s="15" t="s">
        <v>904</v>
      </c>
      <c r="B13" s="521"/>
      <c r="C13" s="16"/>
      <c r="D13" s="16" t="s">
        <v>905</v>
      </c>
      <c r="E13" s="17" t="s">
        <v>918</v>
      </c>
    </row>
    <row r="14" spans="1:5" ht="17.25" customHeight="1">
      <c r="A14" s="15" t="s">
        <v>919</v>
      </c>
      <c r="B14" s="521"/>
      <c r="C14" s="16" t="s">
        <v>906</v>
      </c>
      <c r="D14" s="533" t="s">
        <v>920</v>
      </c>
      <c r="E14" s="534"/>
    </row>
    <row r="15" spans="1:5" ht="17.25" customHeight="1">
      <c r="A15" s="15" t="s">
        <v>921</v>
      </c>
      <c r="B15" s="521"/>
      <c r="C15" s="16" t="s">
        <v>922</v>
      </c>
      <c r="D15" s="533" t="s">
        <v>35</v>
      </c>
      <c r="E15" s="534"/>
    </row>
    <row r="16" spans="1:5" ht="17.25" customHeight="1" thickBot="1">
      <c r="A16" s="10" t="s">
        <v>923</v>
      </c>
      <c r="B16" s="522"/>
      <c r="C16" s="11" t="s">
        <v>907</v>
      </c>
      <c r="D16" s="536" t="s">
        <v>924</v>
      </c>
      <c r="E16" s="537"/>
    </row>
    <row r="18" spans="1:5" ht="17.25" customHeight="1" thickBot="1">
      <c r="A18" s="4" t="s">
        <v>14</v>
      </c>
      <c r="B18" s="4"/>
      <c r="C18" s="5"/>
      <c r="D18" s="5"/>
    </row>
    <row r="19" spans="1:5" ht="17.25" customHeight="1">
      <c r="A19" s="18"/>
      <c r="B19" s="523" t="s">
        <v>4</v>
      </c>
      <c r="C19" s="19"/>
      <c r="D19" s="19"/>
      <c r="E19" s="20"/>
    </row>
    <row r="20" spans="1:5" ht="17.25" customHeight="1">
      <c r="A20" s="9" t="s">
        <v>1</v>
      </c>
      <c r="B20" s="530" t="s">
        <v>24</v>
      </c>
      <c r="C20" s="531"/>
      <c r="D20" s="531"/>
      <c r="E20" s="532"/>
    </row>
    <row r="21" spans="1:5" ht="17.25" customHeight="1">
      <c r="A21" s="15" t="s">
        <v>3</v>
      </c>
      <c r="B21" s="521"/>
      <c r="C21" s="16" t="s">
        <v>901</v>
      </c>
      <c r="D21" s="533" t="s">
        <v>25</v>
      </c>
      <c r="E21" s="534"/>
    </row>
    <row r="22" spans="1:5" ht="17.25" customHeight="1">
      <c r="A22" s="15" t="s">
        <v>7</v>
      </c>
      <c r="B22" s="521"/>
      <c r="C22" s="16" t="s">
        <v>925</v>
      </c>
      <c r="D22" s="533" t="s">
        <v>499</v>
      </c>
      <c r="E22" s="534"/>
    </row>
    <row r="23" spans="1:5" ht="17.25" customHeight="1">
      <c r="A23" s="15" t="s">
        <v>926</v>
      </c>
      <c r="B23" s="521"/>
      <c r="C23" s="16"/>
      <c r="D23" s="16" t="s">
        <v>902</v>
      </c>
      <c r="E23" s="17" t="s">
        <v>908</v>
      </c>
    </row>
    <row r="24" spans="1:5" ht="17.25" customHeight="1">
      <c r="A24" s="15" t="s">
        <v>9</v>
      </c>
      <c r="B24" s="521"/>
      <c r="C24" s="16"/>
      <c r="D24" s="16" t="s">
        <v>905</v>
      </c>
      <c r="E24" s="17" t="s">
        <v>927</v>
      </c>
    </row>
    <row r="25" spans="1:5" ht="17.25" customHeight="1">
      <c r="A25" s="15" t="s">
        <v>11</v>
      </c>
      <c r="B25" s="521"/>
      <c r="C25" s="16"/>
      <c r="D25" s="16" t="s">
        <v>909</v>
      </c>
      <c r="E25" s="17" t="s">
        <v>26</v>
      </c>
    </row>
    <row r="26" spans="1:5" ht="17.25" customHeight="1">
      <c r="A26" s="15" t="s">
        <v>12</v>
      </c>
      <c r="B26" s="521"/>
      <c r="C26" s="16"/>
      <c r="D26" s="16" t="s">
        <v>910</v>
      </c>
      <c r="E26" s="17" t="s">
        <v>27</v>
      </c>
    </row>
    <row r="27" spans="1:5" ht="17.25" customHeight="1">
      <c r="A27" s="15" t="s">
        <v>15</v>
      </c>
      <c r="B27" s="538" t="s">
        <v>32</v>
      </c>
      <c r="C27" s="533"/>
      <c r="D27" s="533"/>
      <c r="E27" s="534"/>
    </row>
    <row r="28" spans="1:5" ht="17.25" customHeight="1">
      <c r="A28" s="15" t="s">
        <v>16</v>
      </c>
      <c r="B28" s="538" t="s">
        <v>33</v>
      </c>
      <c r="C28" s="533"/>
      <c r="D28" s="533"/>
      <c r="E28" s="534"/>
    </row>
    <row r="29" spans="1:5" ht="17.25" customHeight="1">
      <c r="A29" s="15" t="s">
        <v>17</v>
      </c>
      <c r="B29" s="538" t="s">
        <v>34</v>
      </c>
      <c r="C29" s="533"/>
      <c r="D29" s="533"/>
      <c r="E29" s="534"/>
    </row>
    <row r="30" spans="1:5" ht="17.25" customHeight="1">
      <c r="A30" s="15" t="s">
        <v>18</v>
      </c>
      <c r="B30" s="538" t="s">
        <v>911</v>
      </c>
      <c r="C30" s="533"/>
      <c r="D30" s="533"/>
      <c r="E30" s="534"/>
    </row>
    <row r="31" spans="1:5" ht="17.25" customHeight="1">
      <c r="A31" s="15" t="s">
        <v>19</v>
      </c>
      <c r="B31" s="538" t="s">
        <v>928</v>
      </c>
      <c r="C31" s="533"/>
      <c r="D31" s="533"/>
      <c r="E31" s="534"/>
    </row>
    <row r="32" spans="1:5" ht="17.25" customHeight="1">
      <c r="A32" s="15" t="s">
        <v>20</v>
      </c>
      <c r="B32" s="538" t="s">
        <v>929</v>
      </c>
      <c r="C32" s="533"/>
      <c r="D32" s="533"/>
      <c r="E32" s="534"/>
    </row>
    <row r="33" spans="1:5" ht="17.25" customHeight="1">
      <c r="A33" s="15" t="s">
        <v>912</v>
      </c>
      <c r="B33" s="538" t="s">
        <v>886</v>
      </c>
      <c r="C33" s="533"/>
      <c r="D33" s="533"/>
      <c r="E33" s="534"/>
    </row>
    <row r="34" spans="1:5" ht="17.25" customHeight="1" thickBot="1">
      <c r="A34" s="10" t="s">
        <v>913</v>
      </c>
      <c r="B34" s="535" t="s">
        <v>930</v>
      </c>
      <c r="C34" s="536"/>
      <c r="D34" s="536"/>
      <c r="E34" s="537"/>
    </row>
  </sheetData>
  <mergeCells count="17">
    <mergeCell ref="B34:E34"/>
    <mergeCell ref="D16:E16"/>
    <mergeCell ref="B20:E20"/>
    <mergeCell ref="D21:E21"/>
    <mergeCell ref="D22:E22"/>
    <mergeCell ref="B27:E27"/>
    <mergeCell ref="B28:E28"/>
    <mergeCell ref="B29:E29"/>
    <mergeCell ref="B30:E30"/>
    <mergeCell ref="B31:E31"/>
    <mergeCell ref="B32:E32"/>
    <mergeCell ref="B33:E33"/>
    <mergeCell ref="B5:E5"/>
    <mergeCell ref="B10:E10"/>
    <mergeCell ref="D11:E11"/>
    <mergeCell ref="D14:E14"/>
    <mergeCell ref="D15:E15"/>
  </mergeCells>
  <phoneticPr fontId="1"/>
  <printOptions horizontalCentered="1"/>
  <pageMargins left="0.51181102362204722" right="0.51181102362204722" top="0.74803149606299213" bottom="0.55118110236220474" header="0.31496062992125984" footer="0.31496062992125984"/>
  <pageSetup paperSize="9" scale="85" orientation="portrait" r:id="rId1"/>
  <colBreaks count="1" manualBreakCount="1">
    <brk id="5" max="31"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60"/>
  <sheetViews>
    <sheetView showGridLines="0" showZeros="0" view="pageBreakPreview" zoomScaleNormal="100" zoomScaleSheetLayoutView="100" workbookViewId="0">
      <selection sqref="A1:K1"/>
    </sheetView>
  </sheetViews>
  <sheetFormatPr defaultRowHeight="17.25" customHeight="1"/>
  <cols>
    <col min="1" max="5" width="9" style="160"/>
    <col min="6" max="7" width="10.875" style="160" customWidth="1"/>
    <col min="8" max="11" width="9" style="160"/>
    <col min="12" max="13" width="10.875" style="160" customWidth="1"/>
    <col min="14" max="16384" width="9" style="160"/>
  </cols>
  <sheetData>
    <row r="1" spans="1:13" ht="17.25" customHeight="1">
      <c r="A1" s="160" t="s">
        <v>399</v>
      </c>
    </row>
    <row r="2" spans="1:13" ht="17.25" customHeight="1">
      <c r="A2" s="615" t="s">
        <v>891</v>
      </c>
      <c r="B2" s="615"/>
      <c r="C2" s="615"/>
      <c r="D2" s="615"/>
      <c r="E2" s="615"/>
      <c r="F2" s="615"/>
      <c r="G2" s="615"/>
      <c r="H2" s="615"/>
      <c r="I2" s="615"/>
      <c r="J2" s="615"/>
      <c r="K2" s="615"/>
      <c r="L2" s="615"/>
      <c r="M2" s="615"/>
    </row>
    <row r="4" spans="1:13" ht="17.25" customHeight="1">
      <c r="A4" s="622" t="s">
        <v>158</v>
      </c>
      <c r="B4" s="622"/>
      <c r="C4" s="622"/>
      <c r="D4" s="622"/>
      <c r="E4" s="622"/>
      <c r="F4" s="622"/>
      <c r="G4" s="622"/>
      <c r="H4" s="622"/>
      <c r="I4" s="622"/>
      <c r="J4" s="622"/>
      <c r="K4" s="622"/>
      <c r="L4" s="622"/>
      <c r="M4" s="622"/>
    </row>
    <row r="5" spans="1:13" ht="17.25" customHeight="1" thickBot="1"/>
    <row r="6" spans="1:13" ht="17.25" customHeight="1">
      <c r="A6" s="674" t="s">
        <v>159</v>
      </c>
      <c r="B6" s="677" t="s">
        <v>160</v>
      </c>
      <c r="C6" s="677"/>
      <c r="D6" s="677"/>
      <c r="E6" s="677"/>
      <c r="F6" s="74" t="s">
        <v>63</v>
      </c>
      <c r="G6" s="75" t="s">
        <v>165</v>
      </c>
      <c r="H6" s="677" t="s">
        <v>166</v>
      </c>
      <c r="I6" s="677"/>
      <c r="J6" s="677"/>
      <c r="K6" s="677"/>
      <c r="L6" s="74" t="s">
        <v>63</v>
      </c>
      <c r="M6" s="76" t="s">
        <v>165</v>
      </c>
    </row>
    <row r="7" spans="1:13" ht="17.25" customHeight="1">
      <c r="A7" s="675"/>
      <c r="B7" s="845" t="str">
        <f>②海外研修日程案!B7</f>
        <v>（ 00：00 ～ 00：00 )</v>
      </c>
      <c r="C7" s="845"/>
      <c r="D7" s="845"/>
      <c r="E7" s="845"/>
      <c r="F7" s="207" t="s">
        <v>163</v>
      </c>
      <c r="G7" s="208" t="s">
        <v>163</v>
      </c>
      <c r="H7" s="845" t="str">
        <f>②海外研修日程案!H7</f>
        <v>（ 00：00 ～ 00：00 )</v>
      </c>
      <c r="I7" s="845"/>
      <c r="J7" s="845"/>
      <c r="K7" s="845"/>
      <c r="L7" s="207" t="s">
        <v>163</v>
      </c>
      <c r="M7" s="209" t="s">
        <v>163</v>
      </c>
    </row>
    <row r="8" spans="1:13" ht="17.25" customHeight="1" thickBot="1">
      <c r="A8" s="676"/>
      <c r="B8" s="846"/>
      <c r="C8" s="846"/>
      <c r="D8" s="846"/>
      <c r="E8" s="846"/>
      <c r="F8" s="210" t="s">
        <v>164</v>
      </c>
      <c r="G8" s="211" t="s">
        <v>164</v>
      </c>
      <c r="H8" s="846"/>
      <c r="I8" s="846"/>
      <c r="J8" s="846"/>
      <c r="K8" s="846"/>
      <c r="L8" s="210" t="s">
        <v>164</v>
      </c>
      <c r="M8" s="212" t="s">
        <v>164</v>
      </c>
    </row>
    <row r="9" spans="1:13" ht="17.25" customHeight="1">
      <c r="A9" s="92">
        <f>②海外研修日程案!A9</f>
        <v>44046</v>
      </c>
      <c r="B9" s="539" t="str">
        <f>②海外研修日程案!B9</f>
        <v>（例）
開講式
【講義】5Sについて、正しい5Sの理解
【演習】工具箱の5S演習</v>
      </c>
      <c r="C9" s="539"/>
      <c r="D9" s="539"/>
      <c r="E9" s="539"/>
      <c r="F9" s="213" t="str">
        <f>②海外研修日程案!F9</f>
        <v>山田講師</v>
      </c>
      <c r="G9" s="214" t="str">
        <f>②海外研修日程案!G9</f>
        <v>タナカ通訳</v>
      </c>
      <c r="H9" s="539" t="str">
        <f>②海外研修日程案!H9</f>
        <v>（例）
【グループワーク】現場の5S診断、改善提案
【発表】改善提案発表、ディスカッション、講評</v>
      </c>
      <c r="I9" s="539"/>
      <c r="J9" s="539"/>
      <c r="K9" s="539"/>
      <c r="L9" s="213" t="str">
        <f>②海外研修日程案!L9</f>
        <v>山田講師</v>
      </c>
      <c r="M9" s="215" t="str">
        <f>②海外研修日程案!M9</f>
        <v>タナカ通訳</v>
      </c>
    </row>
    <row r="10" spans="1:13" ht="17.25" customHeight="1">
      <c r="A10" s="93">
        <f>A9</f>
        <v>44046</v>
      </c>
      <c r="B10" s="539"/>
      <c r="C10" s="539"/>
      <c r="D10" s="539"/>
      <c r="E10" s="539"/>
      <c r="F10" s="216">
        <f>②海外研修日程案!F10</f>
        <v>3</v>
      </c>
      <c r="G10" s="217">
        <f>②海外研修日程案!G10</f>
        <v>3</v>
      </c>
      <c r="H10" s="539"/>
      <c r="I10" s="539"/>
      <c r="J10" s="539"/>
      <c r="K10" s="539"/>
      <c r="L10" s="216">
        <f>②海外研修日程案!L10</f>
        <v>3</v>
      </c>
      <c r="M10" s="218">
        <f>②海外研修日程案!M10</f>
        <v>3</v>
      </c>
    </row>
    <row r="11" spans="1:13" ht="17.25" customHeight="1">
      <c r="A11" s="94"/>
      <c r="B11" s="539"/>
      <c r="C11" s="539"/>
      <c r="D11" s="539"/>
      <c r="E11" s="539"/>
      <c r="F11" s="213">
        <f>②海外研修日程案!F11</f>
        <v>0</v>
      </c>
      <c r="G11" s="214">
        <f>②海外研修日程案!G11</f>
        <v>0</v>
      </c>
      <c r="H11" s="539"/>
      <c r="I11" s="539"/>
      <c r="J11" s="539"/>
      <c r="K11" s="539"/>
      <c r="L11" s="213">
        <f>②海外研修日程案!L11</f>
        <v>0</v>
      </c>
      <c r="M11" s="215">
        <f>②海外研修日程案!M11</f>
        <v>0</v>
      </c>
    </row>
    <row r="12" spans="1:13" ht="17.25" customHeight="1">
      <c r="A12" s="95"/>
      <c r="B12" s="847"/>
      <c r="C12" s="847"/>
      <c r="D12" s="847"/>
      <c r="E12" s="847"/>
      <c r="F12" s="219">
        <f>②海外研修日程案!F12</f>
        <v>0</v>
      </c>
      <c r="G12" s="220">
        <f>②海外研修日程案!G12</f>
        <v>0</v>
      </c>
      <c r="H12" s="847"/>
      <c r="I12" s="847"/>
      <c r="J12" s="847"/>
      <c r="K12" s="847"/>
      <c r="L12" s="219">
        <f>②海外研修日程案!L12</f>
        <v>0</v>
      </c>
      <c r="M12" s="221">
        <f>②海外研修日程案!M12</f>
        <v>0</v>
      </c>
    </row>
    <row r="13" spans="1:13" ht="17.25" customHeight="1">
      <c r="A13" s="96">
        <f>A9+1</f>
        <v>44047</v>
      </c>
      <c r="B13" s="848">
        <f>②海外研修日程案!B13</f>
        <v>0</v>
      </c>
      <c r="C13" s="849"/>
      <c r="D13" s="849"/>
      <c r="E13" s="850"/>
      <c r="F13" s="213" t="str">
        <f>②海外研修日程案!F13</f>
        <v>●●講師</v>
      </c>
      <c r="G13" s="214" t="str">
        <f>②海外研修日程案!G13</f>
        <v>▲▲通訳</v>
      </c>
      <c r="H13" s="849">
        <f>②海外研修日程案!H13</f>
        <v>0</v>
      </c>
      <c r="I13" s="849"/>
      <c r="J13" s="849"/>
      <c r="K13" s="849"/>
      <c r="L13" s="213" t="str">
        <f>②海外研修日程案!L13</f>
        <v>●●講師</v>
      </c>
      <c r="M13" s="215" t="str">
        <f>②海外研修日程案!M13</f>
        <v>▲▲通訳</v>
      </c>
    </row>
    <row r="14" spans="1:13" ht="17.25" customHeight="1">
      <c r="A14" s="93">
        <f>A13</f>
        <v>44047</v>
      </c>
      <c r="B14" s="851"/>
      <c r="C14" s="539"/>
      <c r="D14" s="539"/>
      <c r="E14" s="852"/>
      <c r="F14" s="216">
        <f>②海外研修日程案!F14</f>
        <v>3</v>
      </c>
      <c r="G14" s="217">
        <f>②海外研修日程案!G14</f>
        <v>3</v>
      </c>
      <c r="H14" s="539"/>
      <c r="I14" s="539"/>
      <c r="J14" s="539"/>
      <c r="K14" s="539"/>
      <c r="L14" s="216">
        <f>②海外研修日程案!L14</f>
        <v>3</v>
      </c>
      <c r="M14" s="218">
        <f>②海外研修日程案!M14</f>
        <v>3</v>
      </c>
    </row>
    <row r="15" spans="1:13" ht="17.25" customHeight="1">
      <c r="A15" s="94"/>
      <c r="B15" s="851"/>
      <c r="C15" s="539"/>
      <c r="D15" s="539"/>
      <c r="E15" s="852"/>
      <c r="F15" s="213">
        <f>②海外研修日程案!F15</f>
        <v>0</v>
      </c>
      <c r="G15" s="214">
        <f>②海外研修日程案!G15</f>
        <v>0</v>
      </c>
      <c r="H15" s="539"/>
      <c r="I15" s="539"/>
      <c r="J15" s="539"/>
      <c r="K15" s="539"/>
      <c r="L15" s="213">
        <f>②海外研修日程案!L15</f>
        <v>0</v>
      </c>
      <c r="M15" s="215">
        <f>②海外研修日程案!M15</f>
        <v>0</v>
      </c>
    </row>
    <row r="16" spans="1:13" ht="17.25" customHeight="1">
      <c r="A16" s="95"/>
      <c r="B16" s="853"/>
      <c r="C16" s="847"/>
      <c r="D16" s="847"/>
      <c r="E16" s="854"/>
      <c r="F16" s="222">
        <f>②海外研修日程案!F16</f>
        <v>0</v>
      </c>
      <c r="G16" s="223">
        <f>②海外研修日程案!G16</f>
        <v>0</v>
      </c>
      <c r="H16" s="847"/>
      <c r="I16" s="847"/>
      <c r="J16" s="847"/>
      <c r="K16" s="847"/>
      <c r="L16" s="222">
        <f>②海外研修日程案!L16</f>
        <v>0</v>
      </c>
      <c r="M16" s="224">
        <f>②海外研修日程案!M16</f>
        <v>0</v>
      </c>
    </row>
    <row r="17" spans="1:13" ht="17.25" customHeight="1">
      <c r="A17" s="96">
        <f>A13+1</f>
        <v>44048</v>
      </c>
      <c r="B17" s="848">
        <f>②海外研修日程案!B17</f>
        <v>0</v>
      </c>
      <c r="C17" s="849"/>
      <c r="D17" s="849"/>
      <c r="E17" s="850"/>
      <c r="F17" s="213" t="str">
        <f>②海外研修日程案!F17</f>
        <v>●●講師</v>
      </c>
      <c r="G17" s="214" t="str">
        <f>②海外研修日程案!G17</f>
        <v>▲▲通訳</v>
      </c>
      <c r="H17" s="849">
        <f>②海外研修日程案!H17</f>
        <v>0</v>
      </c>
      <c r="I17" s="849"/>
      <c r="J17" s="849"/>
      <c r="K17" s="849"/>
      <c r="L17" s="213" t="str">
        <f>②海外研修日程案!L17</f>
        <v>●●講師</v>
      </c>
      <c r="M17" s="215" t="str">
        <f>②海外研修日程案!M17</f>
        <v>▲▲通訳</v>
      </c>
    </row>
    <row r="18" spans="1:13" ht="17.25" customHeight="1">
      <c r="A18" s="93">
        <f>A17</f>
        <v>44048</v>
      </c>
      <c r="B18" s="851"/>
      <c r="C18" s="539"/>
      <c r="D18" s="539"/>
      <c r="E18" s="852"/>
      <c r="F18" s="216">
        <f>②海外研修日程案!F18</f>
        <v>3</v>
      </c>
      <c r="G18" s="217">
        <f>②海外研修日程案!G18</f>
        <v>3</v>
      </c>
      <c r="H18" s="539"/>
      <c r="I18" s="539"/>
      <c r="J18" s="539"/>
      <c r="K18" s="539"/>
      <c r="L18" s="216">
        <f>②海外研修日程案!L18</f>
        <v>3</v>
      </c>
      <c r="M18" s="218">
        <f>②海外研修日程案!M18</f>
        <v>3</v>
      </c>
    </row>
    <row r="19" spans="1:13" ht="17.25" customHeight="1">
      <c r="A19" s="94"/>
      <c r="B19" s="851"/>
      <c r="C19" s="539"/>
      <c r="D19" s="539"/>
      <c r="E19" s="852"/>
      <c r="F19" s="213">
        <f>②海外研修日程案!F19</f>
        <v>0</v>
      </c>
      <c r="G19" s="214">
        <f>②海外研修日程案!G19</f>
        <v>0</v>
      </c>
      <c r="H19" s="539"/>
      <c r="I19" s="539"/>
      <c r="J19" s="539"/>
      <c r="K19" s="539"/>
      <c r="L19" s="213">
        <f>②海外研修日程案!L19</f>
        <v>0</v>
      </c>
      <c r="M19" s="215">
        <f>②海外研修日程案!M19</f>
        <v>0</v>
      </c>
    </row>
    <row r="20" spans="1:13" ht="17.25" customHeight="1">
      <c r="A20" s="95"/>
      <c r="B20" s="853"/>
      <c r="C20" s="847"/>
      <c r="D20" s="847"/>
      <c r="E20" s="854"/>
      <c r="F20" s="222">
        <f>②海外研修日程案!F20</f>
        <v>0</v>
      </c>
      <c r="G20" s="223">
        <f>②海外研修日程案!G20</f>
        <v>0</v>
      </c>
      <c r="H20" s="847"/>
      <c r="I20" s="847"/>
      <c r="J20" s="847"/>
      <c r="K20" s="847"/>
      <c r="L20" s="222">
        <f>②海外研修日程案!L20</f>
        <v>0</v>
      </c>
      <c r="M20" s="224">
        <f>②海外研修日程案!M20</f>
        <v>0</v>
      </c>
    </row>
    <row r="21" spans="1:13" ht="17.25" customHeight="1">
      <c r="A21" s="96">
        <f>A17+1</f>
        <v>44049</v>
      </c>
      <c r="B21" s="848">
        <f>②海外研修日程案!B21</f>
        <v>0</v>
      </c>
      <c r="C21" s="849"/>
      <c r="D21" s="849"/>
      <c r="E21" s="850"/>
      <c r="F21" s="213" t="str">
        <f>②海外研修日程案!F21</f>
        <v>●●講師</v>
      </c>
      <c r="G21" s="214" t="str">
        <f>②海外研修日程案!G21</f>
        <v>▲▲通訳</v>
      </c>
      <c r="H21" s="849">
        <f>②海外研修日程案!H21</f>
        <v>0</v>
      </c>
      <c r="I21" s="849"/>
      <c r="J21" s="849"/>
      <c r="K21" s="849"/>
      <c r="L21" s="213" t="str">
        <f>②海外研修日程案!L21</f>
        <v>●●講師</v>
      </c>
      <c r="M21" s="215" t="str">
        <f>②海外研修日程案!M21</f>
        <v>▲▲通訳</v>
      </c>
    </row>
    <row r="22" spans="1:13" ht="17.25" customHeight="1">
      <c r="A22" s="93">
        <f>A21</f>
        <v>44049</v>
      </c>
      <c r="B22" s="851"/>
      <c r="C22" s="539"/>
      <c r="D22" s="539"/>
      <c r="E22" s="852"/>
      <c r="F22" s="216">
        <f>②海外研修日程案!F22</f>
        <v>3</v>
      </c>
      <c r="G22" s="217">
        <f>②海外研修日程案!G22</f>
        <v>3</v>
      </c>
      <c r="H22" s="539"/>
      <c r="I22" s="539"/>
      <c r="J22" s="539"/>
      <c r="K22" s="539"/>
      <c r="L22" s="216">
        <f>②海外研修日程案!L22</f>
        <v>3</v>
      </c>
      <c r="M22" s="218">
        <f>②海外研修日程案!M22</f>
        <v>3</v>
      </c>
    </row>
    <row r="23" spans="1:13" ht="17.25" customHeight="1">
      <c r="A23" s="94"/>
      <c r="B23" s="851"/>
      <c r="C23" s="539"/>
      <c r="D23" s="539"/>
      <c r="E23" s="852"/>
      <c r="F23" s="213">
        <f>②海外研修日程案!F23</f>
        <v>0</v>
      </c>
      <c r="G23" s="214">
        <f>②海外研修日程案!G23</f>
        <v>0</v>
      </c>
      <c r="H23" s="539"/>
      <c r="I23" s="539"/>
      <c r="J23" s="539"/>
      <c r="K23" s="539"/>
      <c r="L23" s="213">
        <f>②海外研修日程案!L23</f>
        <v>0</v>
      </c>
      <c r="M23" s="215">
        <f>②海外研修日程案!M23</f>
        <v>0</v>
      </c>
    </row>
    <row r="24" spans="1:13" ht="17.25" customHeight="1">
      <c r="A24" s="95"/>
      <c r="B24" s="853"/>
      <c r="C24" s="847"/>
      <c r="D24" s="847"/>
      <c r="E24" s="854"/>
      <c r="F24" s="222">
        <f>②海外研修日程案!F24</f>
        <v>0</v>
      </c>
      <c r="G24" s="223">
        <f>②海外研修日程案!G24</f>
        <v>0</v>
      </c>
      <c r="H24" s="847"/>
      <c r="I24" s="847"/>
      <c r="J24" s="847"/>
      <c r="K24" s="847"/>
      <c r="L24" s="222">
        <f>②海外研修日程案!L24</f>
        <v>0</v>
      </c>
      <c r="M24" s="224">
        <f>②海外研修日程案!M24</f>
        <v>0</v>
      </c>
    </row>
    <row r="25" spans="1:13" ht="17.25" customHeight="1">
      <c r="A25" s="96">
        <f>A21+1</f>
        <v>44050</v>
      </c>
      <c r="B25" s="848">
        <f>②海外研修日程案!B25</f>
        <v>0</v>
      </c>
      <c r="C25" s="849"/>
      <c r="D25" s="849"/>
      <c r="E25" s="850"/>
      <c r="F25" s="213" t="str">
        <f>②海外研修日程案!F25</f>
        <v>●●講師</v>
      </c>
      <c r="G25" s="214" t="str">
        <f>②海外研修日程案!G25</f>
        <v>▲▲通訳</v>
      </c>
      <c r="H25" s="849">
        <f>②海外研修日程案!H25</f>
        <v>0</v>
      </c>
      <c r="I25" s="849"/>
      <c r="J25" s="849"/>
      <c r="K25" s="849"/>
      <c r="L25" s="213" t="str">
        <f>②海外研修日程案!L25</f>
        <v>●●講師</v>
      </c>
      <c r="M25" s="215" t="str">
        <f>②海外研修日程案!M25</f>
        <v>▲▲通訳</v>
      </c>
    </row>
    <row r="26" spans="1:13" ht="17.25" customHeight="1">
      <c r="A26" s="93">
        <f>A25</f>
        <v>44050</v>
      </c>
      <c r="B26" s="851"/>
      <c r="C26" s="539"/>
      <c r="D26" s="539"/>
      <c r="E26" s="852"/>
      <c r="F26" s="216">
        <f>②海外研修日程案!F26</f>
        <v>3</v>
      </c>
      <c r="G26" s="217">
        <f>②海外研修日程案!G26</f>
        <v>3</v>
      </c>
      <c r="H26" s="539"/>
      <c r="I26" s="539"/>
      <c r="J26" s="539"/>
      <c r="K26" s="539"/>
      <c r="L26" s="216">
        <f>②海外研修日程案!L26</f>
        <v>3</v>
      </c>
      <c r="M26" s="218">
        <f>②海外研修日程案!M26</f>
        <v>3</v>
      </c>
    </row>
    <row r="27" spans="1:13" ht="17.25" customHeight="1">
      <c r="A27" s="94"/>
      <c r="B27" s="851"/>
      <c r="C27" s="539"/>
      <c r="D27" s="539"/>
      <c r="E27" s="852"/>
      <c r="F27" s="213">
        <f>②海外研修日程案!F27</f>
        <v>0</v>
      </c>
      <c r="G27" s="214">
        <f>②海外研修日程案!G27</f>
        <v>0</v>
      </c>
      <c r="H27" s="539"/>
      <c r="I27" s="539"/>
      <c r="J27" s="539"/>
      <c r="K27" s="539"/>
      <c r="L27" s="213">
        <f>②海外研修日程案!L27</f>
        <v>0</v>
      </c>
      <c r="M27" s="215">
        <f>②海外研修日程案!M27</f>
        <v>0</v>
      </c>
    </row>
    <row r="28" spans="1:13" ht="17.25" customHeight="1">
      <c r="A28" s="95"/>
      <c r="B28" s="853"/>
      <c r="C28" s="847"/>
      <c r="D28" s="847"/>
      <c r="E28" s="854"/>
      <c r="F28" s="222">
        <f>②海外研修日程案!F28</f>
        <v>0</v>
      </c>
      <c r="G28" s="223">
        <f>②海外研修日程案!G28</f>
        <v>0</v>
      </c>
      <c r="H28" s="847"/>
      <c r="I28" s="847"/>
      <c r="J28" s="847"/>
      <c r="K28" s="847"/>
      <c r="L28" s="222">
        <f>②海外研修日程案!L28</f>
        <v>0</v>
      </c>
      <c r="M28" s="224">
        <f>②海外研修日程案!M28</f>
        <v>0</v>
      </c>
    </row>
    <row r="29" spans="1:13" ht="17.25" customHeight="1">
      <c r="A29" s="96">
        <f>A25+1</f>
        <v>44051</v>
      </c>
      <c r="B29" s="848">
        <f>②海外研修日程案!B29</f>
        <v>0</v>
      </c>
      <c r="C29" s="849"/>
      <c r="D29" s="849"/>
      <c r="E29" s="850"/>
      <c r="F29" s="213">
        <f>②海外研修日程案!F29</f>
        <v>0</v>
      </c>
      <c r="G29" s="214">
        <f>②海外研修日程案!G29</f>
        <v>0</v>
      </c>
      <c r="H29" s="849">
        <f>②海外研修日程案!H29</f>
        <v>0</v>
      </c>
      <c r="I29" s="849"/>
      <c r="J29" s="849"/>
      <c r="K29" s="849"/>
      <c r="L29" s="213">
        <f>②海外研修日程案!L29</f>
        <v>0</v>
      </c>
      <c r="M29" s="215">
        <f>②海外研修日程案!M29</f>
        <v>0</v>
      </c>
    </row>
    <row r="30" spans="1:13" ht="17.25" customHeight="1">
      <c r="A30" s="93">
        <f>A29</f>
        <v>44051</v>
      </c>
      <c r="B30" s="851"/>
      <c r="C30" s="539"/>
      <c r="D30" s="539"/>
      <c r="E30" s="852"/>
      <c r="F30" s="216">
        <f>②海外研修日程案!F30</f>
        <v>0</v>
      </c>
      <c r="G30" s="217">
        <f>②海外研修日程案!G30</f>
        <v>0</v>
      </c>
      <c r="H30" s="539"/>
      <c r="I30" s="539"/>
      <c r="J30" s="539"/>
      <c r="K30" s="539"/>
      <c r="L30" s="216">
        <f>②海外研修日程案!L30</f>
        <v>0</v>
      </c>
      <c r="M30" s="218">
        <f>②海外研修日程案!M30</f>
        <v>0</v>
      </c>
    </row>
    <row r="31" spans="1:13" ht="17.25" customHeight="1">
      <c r="A31" s="94"/>
      <c r="B31" s="851"/>
      <c r="C31" s="539"/>
      <c r="D31" s="539"/>
      <c r="E31" s="852"/>
      <c r="F31" s="213">
        <f>②海外研修日程案!F31</f>
        <v>0</v>
      </c>
      <c r="G31" s="214">
        <f>②海外研修日程案!G31</f>
        <v>0</v>
      </c>
      <c r="H31" s="539"/>
      <c r="I31" s="539"/>
      <c r="J31" s="539"/>
      <c r="K31" s="539"/>
      <c r="L31" s="213">
        <f>②海外研修日程案!L31</f>
        <v>0</v>
      </c>
      <c r="M31" s="215">
        <f>②海外研修日程案!M31</f>
        <v>0</v>
      </c>
    </row>
    <row r="32" spans="1:13" ht="17.25" customHeight="1">
      <c r="A32" s="95"/>
      <c r="B32" s="853"/>
      <c r="C32" s="847"/>
      <c r="D32" s="847"/>
      <c r="E32" s="854"/>
      <c r="F32" s="222">
        <f>②海外研修日程案!F32</f>
        <v>0</v>
      </c>
      <c r="G32" s="223">
        <f>②海外研修日程案!G32</f>
        <v>0</v>
      </c>
      <c r="H32" s="847"/>
      <c r="I32" s="847"/>
      <c r="J32" s="847"/>
      <c r="K32" s="847"/>
      <c r="L32" s="222">
        <f>②海外研修日程案!L32</f>
        <v>0</v>
      </c>
      <c r="M32" s="224">
        <f>②海外研修日程案!M32</f>
        <v>0</v>
      </c>
    </row>
    <row r="33" spans="1:13" ht="17.25" customHeight="1">
      <c r="A33" s="96">
        <f>A29+1</f>
        <v>44052</v>
      </c>
      <c r="B33" s="848">
        <f>②海外研修日程案!B33</f>
        <v>0</v>
      </c>
      <c r="C33" s="849"/>
      <c r="D33" s="849"/>
      <c r="E33" s="850"/>
      <c r="F33" s="213">
        <f>②海外研修日程案!F33</f>
        <v>0</v>
      </c>
      <c r="G33" s="214">
        <f>②海外研修日程案!G33</f>
        <v>0</v>
      </c>
      <c r="H33" s="849">
        <f>②海外研修日程案!H33</f>
        <v>0</v>
      </c>
      <c r="I33" s="849"/>
      <c r="J33" s="849"/>
      <c r="K33" s="849"/>
      <c r="L33" s="213">
        <f>②海外研修日程案!L33</f>
        <v>0</v>
      </c>
      <c r="M33" s="215">
        <f>②海外研修日程案!M33</f>
        <v>0</v>
      </c>
    </row>
    <row r="34" spans="1:13" ht="17.25" customHeight="1">
      <c r="A34" s="93">
        <f>A33</f>
        <v>44052</v>
      </c>
      <c r="B34" s="851"/>
      <c r="C34" s="539"/>
      <c r="D34" s="539"/>
      <c r="E34" s="852"/>
      <c r="F34" s="216">
        <f>②海外研修日程案!F34</f>
        <v>0</v>
      </c>
      <c r="G34" s="217">
        <f>②海外研修日程案!G34</f>
        <v>0</v>
      </c>
      <c r="H34" s="539"/>
      <c r="I34" s="539"/>
      <c r="J34" s="539"/>
      <c r="K34" s="539"/>
      <c r="L34" s="216">
        <f>②海外研修日程案!L34</f>
        <v>0</v>
      </c>
      <c r="M34" s="218">
        <f>②海外研修日程案!M34</f>
        <v>0</v>
      </c>
    </row>
    <row r="35" spans="1:13" ht="17.25" customHeight="1">
      <c r="A35" s="94"/>
      <c r="B35" s="851"/>
      <c r="C35" s="539"/>
      <c r="D35" s="539"/>
      <c r="E35" s="852"/>
      <c r="F35" s="213">
        <f>②海外研修日程案!F35</f>
        <v>0</v>
      </c>
      <c r="G35" s="214">
        <f>②海外研修日程案!G35</f>
        <v>0</v>
      </c>
      <c r="H35" s="539"/>
      <c r="I35" s="539"/>
      <c r="J35" s="539"/>
      <c r="K35" s="539"/>
      <c r="L35" s="213">
        <f>②海外研修日程案!L35</f>
        <v>0</v>
      </c>
      <c r="M35" s="215">
        <f>②海外研修日程案!M35</f>
        <v>0</v>
      </c>
    </row>
    <row r="36" spans="1:13" ht="17.25" customHeight="1">
      <c r="A36" s="95"/>
      <c r="B36" s="853"/>
      <c r="C36" s="847"/>
      <c r="D36" s="847"/>
      <c r="E36" s="854"/>
      <c r="F36" s="222">
        <f>②海外研修日程案!F36</f>
        <v>0</v>
      </c>
      <c r="G36" s="223">
        <f>②海外研修日程案!G36</f>
        <v>0</v>
      </c>
      <c r="H36" s="847"/>
      <c r="I36" s="847"/>
      <c r="J36" s="847"/>
      <c r="K36" s="847"/>
      <c r="L36" s="222">
        <f>②海外研修日程案!L36</f>
        <v>0</v>
      </c>
      <c r="M36" s="224">
        <f>②海外研修日程案!M36</f>
        <v>0</v>
      </c>
    </row>
    <row r="37" spans="1:13" ht="17.25" customHeight="1">
      <c r="A37" s="96">
        <f>A33+1</f>
        <v>44053</v>
      </c>
      <c r="B37" s="848">
        <f>②海外研修日程案!B37</f>
        <v>0</v>
      </c>
      <c r="C37" s="849"/>
      <c r="D37" s="849"/>
      <c r="E37" s="850"/>
      <c r="F37" s="213" t="str">
        <f>②海外研修日程案!F37</f>
        <v>●●講師</v>
      </c>
      <c r="G37" s="214" t="str">
        <f>②海外研修日程案!G37</f>
        <v>▲▲通訳</v>
      </c>
      <c r="H37" s="849">
        <f>②海外研修日程案!H37</f>
        <v>0</v>
      </c>
      <c r="I37" s="849"/>
      <c r="J37" s="849"/>
      <c r="K37" s="849"/>
      <c r="L37" s="213" t="str">
        <f>②海外研修日程案!L37</f>
        <v>●●講師</v>
      </c>
      <c r="M37" s="215" t="str">
        <f>②海外研修日程案!M37</f>
        <v>▲▲通訳</v>
      </c>
    </row>
    <row r="38" spans="1:13" ht="17.25" customHeight="1">
      <c r="A38" s="93">
        <f>A37</f>
        <v>44053</v>
      </c>
      <c r="B38" s="851"/>
      <c r="C38" s="539"/>
      <c r="D38" s="539"/>
      <c r="E38" s="852"/>
      <c r="F38" s="216">
        <f>②海外研修日程案!F38</f>
        <v>3</v>
      </c>
      <c r="G38" s="217">
        <f>②海外研修日程案!G38</f>
        <v>3</v>
      </c>
      <c r="H38" s="539"/>
      <c r="I38" s="539"/>
      <c r="J38" s="539"/>
      <c r="K38" s="539"/>
      <c r="L38" s="216">
        <f>②海外研修日程案!L38</f>
        <v>3</v>
      </c>
      <c r="M38" s="218">
        <f>②海外研修日程案!M38</f>
        <v>3</v>
      </c>
    </row>
    <row r="39" spans="1:13" ht="17.25" customHeight="1">
      <c r="A39" s="94"/>
      <c r="B39" s="851"/>
      <c r="C39" s="539"/>
      <c r="D39" s="539"/>
      <c r="E39" s="852"/>
      <c r="F39" s="213">
        <f>②海外研修日程案!F39</f>
        <v>0</v>
      </c>
      <c r="G39" s="214">
        <f>②海外研修日程案!G39</f>
        <v>0</v>
      </c>
      <c r="H39" s="539"/>
      <c r="I39" s="539"/>
      <c r="J39" s="539"/>
      <c r="K39" s="539"/>
      <c r="L39" s="213">
        <f>②海外研修日程案!L39</f>
        <v>0</v>
      </c>
      <c r="M39" s="215">
        <f>②海外研修日程案!M39</f>
        <v>0</v>
      </c>
    </row>
    <row r="40" spans="1:13" ht="17.25" customHeight="1">
      <c r="A40" s="95"/>
      <c r="B40" s="853"/>
      <c r="C40" s="847"/>
      <c r="D40" s="847"/>
      <c r="E40" s="854"/>
      <c r="F40" s="222">
        <f>②海外研修日程案!F40</f>
        <v>0</v>
      </c>
      <c r="G40" s="223">
        <f>②海外研修日程案!G40</f>
        <v>0</v>
      </c>
      <c r="H40" s="847"/>
      <c r="I40" s="847"/>
      <c r="J40" s="847"/>
      <c r="K40" s="847"/>
      <c r="L40" s="222">
        <f>②海外研修日程案!L40</f>
        <v>0</v>
      </c>
      <c r="M40" s="224">
        <f>②海外研修日程案!M40</f>
        <v>0</v>
      </c>
    </row>
    <row r="41" spans="1:13" ht="17.25" customHeight="1">
      <c r="A41" s="96">
        <f>A37+1</f>
        <v>44054</v>
      </c>
      <c r="B41" s="848">
        <f>②海外研修日程案!B41</f>
        <v>0</v>
      </c>
      <c r="C41" s="849"/>
      <c r="D41" s="849"/>
      <c r="E41" s="850"/>
      <c r="F41" s="213" t="str">
        <f>②海外研修日程案!F41</f>
        <v>●●講師</v>
      </c>
      <c r="G41" s="214" t="str">
        <f>②海外研修日程案!G41</f>
        <v>▲▲通訳</v>
      </c>
      <c r="H41" s="849">
        <f>②海外研修日程案!H41</f>
        <v>0</v>
      </c>
      <c r="I41" s="849"/>
      <c r="J41" s="849"/>
      <c r="K41" s="849"/>
      <c r="L41" s="213" t="str">
        <f>②海外研修日程案!L41</f>
        <v>●●講師</v>
      </c>
      <c r="M41" s="215" t="str">
        <f>②海外研修日程案!M41</f>
        <v>▲▲通訳</v>
      </c>
    </row>
    <row r="42" spans="1:13" ht="17.25" customHeight="1">
      <c r="A42" s="93">
        <f>A41</f>
        <v>44054</v>
      </c>
      <c r="B42" s="851"/>
      <c r="C42" s="539"/>
      <c r="D42" s="539"/>
      <c r="E42" s="852"/>
      <c r="F42" s="216">
        <f>②海外研修日程案!F42</f>
        <v>3</v>
      </c>
      <c r="G42" s="217">
        <f>②海外研修日程案!G42</f>
        <v>3</v>
      </c>
      <c r="H42" s="539"/>
      <c r="I42" s="539"/>
      <c r="J42" s="539"/>
      <c r="K42" s="539"/>
      <c r="L42" s="216">
        <f>②海外研修日程案!L42</f>
        <v>3</v>
      </c>
      <c r="M42" s="218">
        <f>②海外研修日程案!M42</f>
        <v>3</v>
      </c>
    </row>
    <row r="43" spans="1:13" ht="17.25" customHeight="1">
      <c r="A43" s="94"/>
      <c r="B43" s="851"/>
      <c r="C43" s="539"/>
      <c r="D43" s="539"/>
      <c r="E43" s="852"/>
      <c r="F43" s="213">
        <f>②海外研修日程案!F43</f>
        <v>0</v>
      </c>
      <c r="G43" s="214">
        <f>②海外研修日程案!G43</f>
        <v>0</v>
      </c>
      <c r="H43" s="539"/>
      <c r="I43" s="539"/>
      <c r="J43" s="539"/>
      <c r="K43" s="539"/>
      <c r="L43" s="213">
        <f>②海外研修日程案!L43</f>
        <v>0</v>
      </c>
      <c r="M43" s="215">
        <f>②海外研修日程案!M43</f>
        <v>0</v>
      </c>
    </row>
    <row r="44" spans="1:13" ht="17.25" customHeight="1">
      <c r="A44" s="95"/>
      <c r="B44" s="853"/>
      <c r="C44" s="847"/>
      <c r="D44" s="847"/>
      <c r="E44" s="854"/>
      <c r="F44" s="222">
        <f>②海外研修日程案!F44</f>
        <v>0</v>
      </c>
      <c r="G44" s="223">
        <f>②海外研修日程案!G44</f>
        <v>0</v>
      </c>
      <c r="H44" s="847"/>
      <c r="I44" s="847"/>
      <c r="J44" s="847"/>
      <c r="K44" s="847"/>
      <c r="L44" s="222">
        <f>②海外研修日程案!L44</f>
        <v>0</v>
      </c>
      <c r="M44" s="224">
        <f>②海外研修日程案!M44</f>
        <v>0</v>
      </c>
    </row>
    <row r="45" spans="1:13" ht="17.25" customHeight="1">
      <c r="A45" s="96">
        <f>A41+1</f>
        <v>44055</v>
      </c>
      <c r="B45" s="848">
        <f>②海外研修日程案!B45</f>
        <v>0</v>
      </c>
      <c r="C45" s="849"/>
      <c r="D45" s="849"/>
      <c r="E45" s="850"/>
      <c r="F45" s="213" t="str">
        <f>②海外研修日程案!F45</f>
        <v>●●講師</v>
      </c>
      <c r="G45" s="214" t="str">
        <f>②海外研修日程案!G45</f>
        <v>▲▲通訳</v>
      </c>
      <c r="H45" s="849" t="str">
        <f>②海外研修日程案!H45</f>
        <v>（例）
【講義】
【演習】
閉講式</v>
      </c>
      <c r="I45" s="849"/>
      <c r="J45" s="849"/>
      <c r="K45" s="849"/>
      <c r="L45" s="213" t="str">
        <f>②海外研修日程案!L45</f>
        <v>●●講師</v>
      </c>
      <c r="M45" s="215" t="str">
        <f>②海外研修日程案!M45</f>
        <v>▲▲通訳</v>
      </c>
    </row>
    <row r="46" spans="1:13" ht="17.25" customHeight="1">
      <c r="A46" s="93">
        <f>A45</f>
        <v>44055</v>
      </c>
      <c r="B46" s="851"/>
      <c r="C46" s="539"/>
      <c r="D46" s="539"/>
      <c r="E46" s="852"/>
      <c r="F46" s="216">
        <f>②海外研修日程案!F46</f>
        <v>3</v>
      </c>
      <c r="G46" s="217">
        <f>②海外研修日程案!G46</f>
        <v>3</v>
      </c>
      <c r="H46" s="539"/>
      <c r="I46" s="539"/>
      <c r="J46" s="539"/>
      <c r="K46" s="539"/>
      <c r="L46" s="216">
        <f>②海外研修日程案!L46</f>
        <v>3</v>
      </c>
      <c r="M46" s="218">
        <f>②海外研修日程案!M46</f>
        <v>3</v>
      </c>
    </row>
    <row r="47" spans="1:13" ht="17.25" customHeight="1">
      <c r="A47" s="94"/>
      <c r="B47" s="851"/>
      <c r="C47" s="539"/>
      <c r="D47" s="539"/>
      <c r="E47" s="852"/>
      <c r="F47" s="213">
        <f>②海外研修日程案!F47</f>
        <v>0</v>
      </c>
      <c r="G47" s="214">
        <f>②海外研修日程案!G47</f>
        <v>0</v>
      </c>
      <c r="H47" s="539"/>
      <c r="I47" s="539"/>
      <c r="J47" s="539"/>
      <c r="K47" s="539"/>
      <c r="L47" s="213">
        <f>②海外研修日程案!L47</f>
        <v>0</v>
      </c>
      <c r="M47" s="215">
        <f>②海外研修日程案!M47</f>
        <v>0</v>
      </c>
    </row>
    <row r="48" spans="1:13" ht="17.25" customHeight="1" thickBot="1">
      <c r="A48" s="97"/>
      <c r="B48" s="855"/>
      <c r="C48" s="856"/>
      <c r="D48" s="856"/>
      <c r="E48" s="857"/>
      <c r="F48" s="225">
        <f>②海外研修日程案!F48</f>
        <v>0</v>
      </c>
      <c r="G48" s="226">
        <f>②海外研修日程案!G48</f>
        <v>0</v>
      </c>
      <c r="H48" s="856"/>
      <c r="I48" s="856"/>
      <c r="J48" s="856"/>
      <c r="K48" s="856"/>
      <c r="L48" s="225">
        <f>②海外研修日程案!L48</f>
        <v>0</v>
      </c>
      <c r="M48" s="227">
        <f>②海外研修日程案!M48</f>
        <v>0</v>
      </c>
    </row>
    <row r="49" spans="1:13" ht="17.25" customHeight="1">
      <c r="L49" s="240"/>
      <c r="M49" s="240"/>
    </row>
    <row r="50" spans="1:13" ht="17.25" customHeight="1">
      <c r="A50" s="672" t="s">
        <v>168</v>
      </c>
      <c r="B50" s="672"/>
      <c r="C50" s="858">
        <f>②海外研修日程案!C50</f>
        <v>0</v>
      </c>
      <c r="D50" s="858"/>
      <c r="E50" s="858"/>
      <c r="F50" s="858"/>
      <c r="G50" s="672" t="s">
        <v>169</v>
      </c>
      <c r="H50" s="672"/>
      <c r="I50" s="149" t="s">
        <v>170</v>
      </c>
      <c r="J50" s="262">
        <f>②海外研修日程案!J50</f>
        <v>0</v>
      </c>
      <c r="K50" s="160" t="s">
        <v>175</v>
      </c>
    </row>
    <row r="51" spans="1:13" ht="17.25" customHeight="1">
      <c r="A51" s="672" t="s">
        <v>132</v>
      </c>
      <c r="B51" s="672"/>
      <c r="C51" s="629" t="str">
        <f>②海外研修日程案!C51</f>
        <v>英語</v>
      </c>
      <c r="D51" s="629"/>
      <c r="E51" s="629"/>
      <c r="F51" s="629"/>
      <c r="I51" s="149" t="s">
        <v>171</v>
      </c>
      <c r="J51" s="261">
        <f>②海外研修日程案!J51</f>
        <v>0</v>
      </c>
      <c r="K51" s="160" t="s">
        <v>175</v>
      </c>
    </row>
    <row r="52" spans="1:13" ht="17.25" customHeight="1">
      <c r="A52" s="672" t="s">
        <v>133</v>
      </c>
      <c r="B52" s="672"/>
      <c r="C52" s="629" t="str">
        <f>②海外研修日程案!C52</f>
        <v>インドネシア語</v>
      </c>
      <c r="D52" s="629"/>
      <c r="E52" s="629"/>
      <c r="F52" s="629"/>
      <c r="I52" s="149" t="s">
        <v>172</v>
      </c>
      <c r="J52" s="261">
        <f>②海外研修日程案!J52</f>
        <v>0</v>
      </c>
      <c r="K52" s="160" t="s">
        <v>175</v>
      </c>
    </row>
    <row r="53" spans="1:13" ht="17.25" customHeight="1">
      <c r="I53" s="149" t="s">
        <v>173</v>
      </c>
      <c r="J53" s="261">
        <f>②海外研修日程案!J53</f>
        <v>0</v>
      </c>
      <c r="K53" s="160" t="s">
        <v>175</v>
      </c>
    </row>
    <row r="54" spans="1:13" ht="17.25" customHeight="1">
      <c r="I54" s="149" t="s">
        <v>174</v>
      </c>
      <c r="J54" s="261">
        <f>②海外研修日程案!J54</f>
        <v>0</v>
      </c>
      <c r="K54" s="160" t="s">
        <v>175</v>
      </c>
    </row>
    <row r="56" spans="1:13" ht="17.25" customHeight="1">
      <c r="A56" s="160" t="s">
        <v>176</v>
      </c>
    </row>
    <row r="57" spans="1:13" ht="17.25" customHeight="1">
      <c r="A57" s="160" t="s">
        <v>684</v>
      </c>
    </row>
    <row r="58" spans="1:13" ht="17.25" customHeight="1">
      <c r="A58" s="160" t="s">
        <v>177</v>
      </c>
    </row>
    <row r="59" spans="1:13" ht="17.25" customHeight="1">
      <c r="A59" s="160" t="s">
        <v>179</v>
      </c>
    </row>
    <row r="60" spans="1:13" ht="17.25" customHeight="1">
      <c r="A60" s="160" t="s">
        <v>178</v>
      </c>
    </row>
  </sheetData>
  <mergeCells count="34">
    <mergeCell ref="A52:B52"/>
    <mergeCell ref="C52:F52"/>
    <mergeCell ref="B45:E48"/>
    <mergeCell ref="H45:K48"/>
    <mergeCell ref="A50:B50"/>
    <mergeCell ref="C50:F50"/>
    <mergeCell ref="G50:H50"/>
    <mergeCell ref="A51:B51"/>
    <mergeCell ref="C51:F51"/>
    <mergeCell ref="B33:E36"/>
    <mergeCell ref="H33:K36"/>
    <mergeCell ref="B37:E40"/>
    <mergeCell ref="H37:K40"/>
    <mergeCell ref="B41:E44"/>
    <mergeCell ref="H41:K44"/>
    <mergeCell ref="B21:E24"/>
    <mergeCell ref="H21:K24"/>
    <mergeCell ref="B25:E28"/>
    <mergeCell ref="H25:K28"/>
    <mergeCell ref="B29:E32"/>
    <mergeCell ref="H29:K32"/>
    <mergeCell ref="B9:E12"/>
    <mergeCell ref="H9:K12"/>
    <mergeCell ref="B13:E16"/>
    <mergeCell ref="H13:K16"/>
    <mergeCell ref="B17:E20"/>
    <mergeCell ref="H17:K20"/>
    <mergeCell ref="A2:M2"/>
    <mergeCell ref="A4:M4"/>
    <mergeCell ref="A6:A8"/>
    <mergeCell ref="B6:E6"/>
    <mergeCell ref="H6:K6"/>
    <mergeCell ref="B7:E8"/>
    <mergeCell ref="H7:K8"/>
  </mergeCells>
  <phoneticPr fontId="1"/>
  <printOptions horizontalCentered="1"/>
  <pageMargins left="0.51181102362204722" right="0.51181102362204722" top="0.74803149606299213" bottom="0.55118110236220474" header="0.31496062992125984" footer="0.31496062992125984"/>
  <pageSetup paperSize="9" scale="74"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H39"/>
  <sheetViews>
    <sheetView showGridLines="0" view="pageBreakPreview" zoomScaleNormal="100" zoomScaleSheetLayoutView="100" workbookViewId="0">
      <selection sqref="A1:K1"/>
    </sheetView>
  </sheetViews>
  <sheetFormatPr defaultRowHeight="17.25" customHeight="1"/>
  <cols>
    <col min="1" max="1" width="3.125" style="3" bestFit="1" customWidth="1"/>
    <col min="2" max="2" width="12.125" style="3" bestFit="1" customWidth="1"/>
    <col min="3" max="3" width="8.625" style="3" bestFit="1" customWidth="1"/>
    <col min="4" max="4" width="9" style="3"/>
    <col min="5" max="5" width="10.375" style="3" customWidth="1"/>
    <col min="6" max="6" width="9" style="3" customWidth="1"/>
    <col min="7" max="7" width="30.5" style="3" customWidth="1"/>
    <col min="8" max="8" width="3.125" style="3" customWidth="1"/>
    <col min="9" max="16384" width="9" style="3"/>
  </cols>
  <sheetData>
    <row r="1" spans="1:8" ht="17.25" customHeight="1">
      <c r="A1" s="3" t="s">
        <v>400</v>
      </c>
    </row>
    <row r="2" spans="1:8" ht="17.25" customHeight="1">
      <c r="A2" s="615" t="s">
        <v>891</v>
      </c>
      <c r="B2" s="615"/>
      <c r="C2" s="615"/>
      <c r="D2" s="615"/>
      <c r="E2" s="615"/>
      <c r="F2" s="615"/>
      <c r="G2" s="615"/>
      <c r="H2" s="615"/>
    </row>
    <row r="3" spans="1:8" ht="17.25" customHeight="1">
      <c r="A3" s="231"/>
      <c r="B3" s="231"/>
      <c r="C3" s="231"/>
      <c r="D3" s="231"/>
      <c r="E3" s="231"/>
      <c r="F3" s="231"/>
      <c r="G3" s="231"/>
    </row>
    <row r="4" spans="1:8" ht="17.25" customHeight="1">
      <c r="A4" s="622" t="s">
        <v>401</v>
      </c>
      <c r="B4" s="622"/>
      <c r="C4" s="622"/>
      <c r="D4" s="622"/>
      <c r="E4" s="622"/>
      <c r="F4" s="622"/>
      <c r="G4" s="622"/>
      <c r="H4" s="622"/>
    </row>
    <row r="6" spans="1:8" ht="17.25" customHeight="1">
      <c r="A6" s="228" t="s">
        <v>402</v>
      </c>
    </row>
    <row r="7" spans="1:8" ht="17.25" customHeight="1">
      <c r="A7" s="797" t="s">
        <v>403</v>
      </c>
      <c r="B7" s="797"/>
      <c r="C7" s="797"/>
      <c r="D7" s="797"/>
      <c r="E7" s="797"/>
      <c r="F7" s="797"/>
      <c r="G7" s="797"/>
      <c r="H7" s="797"/>
    </row>
    <row r="9" spans="1:8" ht="17.25" customHeight="1">
      <c r="A9" s="229" t="s">
        <v>404</v>
      </c>
      <c r="B9" s="859" t="s">
        <v>405</v>
      </c>
      <c r="C9" s="859"/>
      <c r="D9" s="859"/>
      <c r="E9" s="859"/>
      <c r="F9" s="859"/>
      <c r="G9" s="859"/>
      <c r="H9" s="859"/>
    </row>
    <row r="10" spans="1:8" ht="17.25" customHeight="1">
      <c r="B10" s="797" t="s">
        <v>429</v>
      </c>
      <c r="C10" s="797"/>
      <c r="D10" s="797"/>
      <c r="E10" s="797"/>
      <c r="F10" s="797"/>
      <c r="G10" s="797"/>
      <c r="H10" s="797"/>
    </row>
    <row r="11" spans="1:8" ht="17.25" customHeight="1">
      <c r="B11" s="797" t="s">
        <v>430</v>
      </c>
      <c r="C11" s="797"/>
      <c r="D11" s="797"/>
      <c r="E11" s="797"/>
      <c r="F11" s="797"/>
      <c r="G11" s="797"/>
      <c r="H11" s="797"/>
    </row>
    <row r="13" spans="1:8" ht="17.25" customHeight="1">
      <c r="A13" s="229" t="s">
        <v>406</v>
      </c>
      <c r="B13" s="859" t="s">
        <v>407</v>
      </c>
      <c r="C13" s="859"/>
      <c r="D13" s="859"/>
      <c r="E13" s="859"/>
      <c r="F13" s="859"/>
      <c r="G13" s="859"/>
      <c r="H13" s="859"/>
    </row>
    <row r="14" spans="1:8" ht="13.5">
      <c r="B14" s="647" t="s">
        <v>408</v>
      </c>
      <c r="C14" s="647"/>
      <c r="D14" s="647"/>
      <c r="E14" s="647"/>
      <c r="F14" s="647"/>
      <c r="G14" s="647"/>
      <c r="H14" s="647"/>
    </row>
    <row r="15" spans="1:8" ht="13.5">
      <c r="B15" s="647"/>
      <c r="C15" s="647"/>
      <c r="D15" s="647"/>
      <c r="E15" s="647"/>
      <c r="F15" s="647"/>
      <c r="G15" s="647"/>
      <c r="H15" s="647"/>
    </row>
    <row r="16" spans="1:8" ht="13.5">
      <c r="B16" s="647"/>
      <c r="C16" s="647"/>
      <c r="D16" s="647"/>
      <c r="E16" s="647"/>
      <c r="F16" s="647"/>
      <c r="G16" s="647"/>
      <c r="H16" s="647"/>
    </row>
    <row r="18" spans="1:8" ht="17.25" customHeight="1">
      <c r="A18" s="229" t="s">
        <v>409</v>
      </c>
      <c r="B18" s="859" t="s">
        <v>410</v>
      </c>
      <c r="C18" s="859"/>
      <c r="D18" s="859"/>
      <c r="E18" s="859"/>
      <c r="F18" s="859"/>
      <c r="G18" s="859"/>
      <c r="H18" s="859"/>
    </row>
    <row r="19" spans="1:8" ht="17.25" customHeight="1">
      <c r="B19" s="797" t="s">
        <v>411</v>
      </c>
      <c r="C19" s="797"/>
      <c r="D19" s="797"/>
      <c r="E19" s="797"/>
      <c r="F19" s="797"/>
      <c r="G19" s="797"/>
      <c r="H19" s="797"/>
    </row>
    <row r="20" spans="1:8" ht="17.25" customHeight="1">
      <c r="B20" s="797" t="s">
        <v>412</v>
      </c>
      <c r="C20" s="797"/>
      <c r="D20" s="797"/>
      <c r="E20" s="797"/>
      <c r="F20" s="797"/>
      <c r="G20" s="797"/>
      <c r="H20" s="797"/>
    </row>
    <row r="22" spans="1:8" ht="17.25" customHeight="1">
      <c r="A22" s="229" t="s">
        <v>413</v>
      </c>
      <c r="B22" s="859" t="s">
        <v>414</v>
      </c>
      <c r="C22" s="859"/>
      <c r="D22" s="859"/>
      <c r="E22" s="859"/>
      <c r="F22" s="859"/>
      <c r="G22" s="859"/>
      <c r="H22" s="859"/>
    </row>
    <row r="23" spans="1:8" ht="13.5">
      <c r="B23" s="647" t="s">
        <v>416</v>
      </c>
      <c r="C23" s="647"/>
      <c r="D23" s="647"/>
      <c r="E23" s="647"/>
      <c r="F23" s="647"/>
      <c r="G23" s="647"/>
      <c r="H23" s="647"/>
    </row>
    <row r="24" spans="1:8" ht="13.5">
      <c r="B24" s="647"/>
      <c r="C24" s="647"/>
      <c r="D24" s="647"/>
      <c r="E24" s="647"/>
      <c r="F24" s="647"/>
      <c r="G24" s="647"/>
      <c r="H24" s="647"/>
    </row>
    <row r="25" spans="1:8" s="160" customFormat="1" ht="13.5">
      <c r="B25" s="230"/>
      <c r="C25" s="230"/>
      <c r="D25" s="230"/>
      <c r="E25" s="230"/>
      <c r="F25" s="230"/>
    </row>
    <row r="26" spans="1:8" ht="17.25" customHeight="1">
      <c r="A26" s="229" t="s">
        <v>415</v>
      </c>
      <c r="B26" s="859" t="s">
        <v>417</v>
      </c>
      <c r="C26" s="859"/>
      <c r="D26" s="859"/>
      <c r="E26" s="859"/>
      <c r="F26" s="859"/>
      <c r="G26" s="859"/>
      <c r="H26" s="859"/>
    </row>
    <row r="27" spans="1:8" ht="17.25" customHeight="1">
      <c r="B27" s="797" t="s">
        <v>418</v>
      </c>
      <c r="C27" s="797"/>
      <c r="D27" s="797"/>
      <c r="E27" s="797"/>
      <c r="F27" s="797"/>
      <c r="G27" s="797"/>
      <c r="H27" s="797"/>
    </row>
    <row r="28" spans="1:8" ht="17.25" customHeight="1">
      <c r="B28" s="797" t="s">
        <v>419</v>
      </c>
      <c r="C28" s="797"/>
      <c r="D28" s="797"/>
      <c r="E28" s="797"/>
      <c r="F28" s="797"/>
      <c r="G28" s="797"/>
      <c r="H28" s="797"/>
    </row>
    <row r="29" spans="1:8" ht="17.25" customHeight="1">
      <c r="B29" s="797" t="s">
        <v>431</v>
      </c>
      <c r="C29" s="797"/>
      <c r="D29" s="797"/>
      <c r="E29" s="797"/>
      <c r="F29" s="797"/>
      <c r="G29" s="797"/>
      <c r="H29" s="797"/>
    </row>
    <row r="31" spans="1:8" ht="17.25" customHeight="1">
      <c r="B31" s="797" t="s">
        <v>420</v>
      </c>
      <c r="C31" s="797"/>
      <c r="D31" s="797"/>
      <c r="E31" s="797"/>
      <c r="F31" s="797"/>
      <c r="G31" s="797"/>
      <c r="H31" s="797"/>
    </row>
    <row r="32" spans="1:8" ht="17.25" customHeight="1">
      <c r="B32" s="797" t="s">
        <v>421</v>
      </c>
      <c r="C32" s="797"/>
      <c r="D32" s="797"/>
      <c r="E32" s="797"/>
      <c r="F32" s="797"/>
      <c r="G32" s="797"/>
      <c r="H32" s="797"/>
    </row>
    <row r="33" spans="2:8" ht="17.25" customHeight="1">
      <c r="B33" s="238"/>
      <c r="C33" s="237" t="s">
        <v>422</v>
      </c>
      <c r="D33" s="238" t="s">
        <v>423</v>
      </c>
      <c r="E33" s="237" t="s">
        <v>422</v>
      </c>
      <c r="F33" s="238" t="s">
        <v>424</v>
      </c>
      <c r="G33" s="238"/>
    </row>
    <row r="34" spans="2:8" ht="17.25" customHeight="1">
      <c r="B34" s="238"/>
      <c r="C34" s="238"/>
      <c r="D34" s="238"/>
      <c r="E34" s="238"/>
      <c r="F34" s="238"/>
      <c r="G34" s="238"/>
    </row>
    <row r="35" spans="2:8" ht="17.25" customHeight="1">
      <c r="B35" s="239" t="s">
        <v>425</v>
      </c>
      <c r="C35" s="724"/>
      <c r="D35" s="724"/>
      <c r="E35" s="724"/>
      <c r="F35" s="724"/>
      <c r="G35" s="724"/>
    </row>
    <row r="36" spans="2:8" s="469" customFormat="1" ht="17.25" customHeight="1">
      <c r="B36" s="496"/>
      <c r="C36" s="496"/>
      <c r="D36" s="496"/>
      <c r="E36" s="496"/>
      <c r="F36" s="496"/>
      <c r="G36" s="496"/>
    </row>
    <row r="37" spans="2:8" ht="17.25" customHeight="1">
      <c r="B37" s="467" t="s">
        <v>426</v>
      </c>
      <c r="C37" s="724"/>
      <c r="D37" s="724"/>
      <c r="E37" s="724"/>
      <c r="F37" s="467" t="s">
        <v>427</v>
      </c>
      <c r="G37" s="467"/>
    </row>
    <row r="39" spans="2:8" ht="17.25" customHeight="1">
      <c r="B39" s="797" t="s">
        <v>428</v>
      </c>
      <c r="C39" s="797"/>
      <c r="D39" s="797"/>
      <c r="E39" s="797"/>
      <c r="F39" s="797"/>
      <c r="G39" s="797"/>
      <c r="H39" s="797"/>
    </row>
  </sheetData>
  <mergeCells count="22">
    <mergeCell ref="B39:H39"/>
    <mergeCell ref="A2:H2"/>
    <mergeCell ref="A4:H4"/>
    <mergeCell ref="B18:H18"/>
    <mergeCell ref="B19:H19"/>
    <mergeCell ref="B20:H20"/>
    <mergeCell ref="B14:H16"/>
    <mergeCell ref="A7:H7"/>
    <mergeCell ref="B9:H9"/>
    <mergeCell ref="B10:H10"/>
    <mergeCell ref="B11:H11"/>
    <mergeCell ref="B13:H13"/>
    <mergeCell ref="B22:H22"/>
    <mergeCell ref="B26:H26"/>
    <mergeCell ref="B27:H27"/>
    <mergeCell ref="C37:E37"/>
    <mergeCell ref="C35:G35"/>
    <mergeCell ref="B23:H24"/>
    <mergeCell ref="B28:H28"/>
    <mergeCell ref="B29:H29"/>
    <mergeCell ref="B31:H31"/>
    <mergeCell ref="B32:H32"/>
  </mergeCells>
  <phoneticPr fontId="1"/>
  <dataValidations count="1">
    <dataValidation type="list" allowBlank="1" showInputMessage="1" showErrorMessage="1" sqref="C33 E33">
      <formula1>"□,☑"</formula1>
    </dataValidation>
  </dataValidations>
  <printOptions horizontalCentered="1"/>
  <pageMargins left="0.51181102362204722" right="0.51181102362204722" top="0.74803149606299213" bottom="0.55118110236220474"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F36"/>
  <sheetViews>
    <sheetView showGridLines="0" view="pageBreakPreview" zoomScaleNormal="100" zoomScaleSheetLayoutView="100" workbookViewId="0">
      <selection sqref="A1:K1"/>
    </sheetView>
  </sheetViews>
  <sheetFormatPr defaultRowHeight="17.25" customHeight="1"/>
  <cols>
    <col min="1" max="1" width="3.125" style="3" bestFit="1" customWidth="1"/>
    <col min="2" max="2" width="11" style="3" customWidth="1"/>
    <col min="3" max="3" width="12.125" style="3" customWidth="1"/>
    <col min="4" max="4" width="5.375" style="3" customWidth="1"/>
    <col min="5" max="5" width="39.25" style="3" customWidth="1"/>
    <col min="6" max="6" width="15.25" style="3" bestFit="1" customWidth="1"/>
    <col min="7" max="16384" width="9" style="3"/>
  </cols>
  <sheetData>
    <row r="1" spans="1:6" ht="17.25" customHeight="1">
      <c r="A1" s="615" t="s">
        <v>891</v>
      </c>
      <c r="B1" s="615"/>
      <c r="C1" s="615"/>
      <c r="D1" s="615"/>
      <c r="E1" s="615"/>
      <c r="F1" s="615"/>
    </row>
    <row r="3" spans="1:6" ht="17.25" customHeight="1">
      <c r="A3" s="3" t="s">
        <v>432</v>
      </c>
      <c r="F3" s="148">
        <v>43831</v>
      </c>
    </row>
    <row r="4" spans="1:6" ht="17.25" customHeight="1">
      <c r="A4" s="3" t="s">
        <v>433</v>
      </c>
    </row>
    <row r="6" spans="1:6" ht="17.25" customHeight="1">
      <c r="A6" s="622" t="s">
        <v>434</v>
      </c>
      <c r="B6" s="622"/>
      <c r="C6" s="622"/>
      <c r="D6" s="622"/>
      <c r="E6" s="622"/>
      <c r="F6" s="622"/>
    </row>
    <row r="7" spans="1:6" ht="17.25" customHeight="1">
      <c r="A7" s="683" t="str">
        <f>①海外研修実施申請書!A7</f>
        <v>インドネシア・ジャカルタ</v>
      </c>
      <c r="B7" s="683"/>
      <c r="C7" s="683"/>
      <c r="D7" s="683"/>
      <c r="E7" s="683"/>
      <c r="F7" s="683"/>
    </row>
    <row r="9" spans="1:6" ht="17.25" customHeight="1">
      <c r="A9" s="872" t="s">
        <v>874</v>
      </c>
      <c r="B9" s="872"/>
      <c r="C9" s="872"/>
      <c r="D9" s="872"/>
      <c r="E9" s="872"/>
      <c r="F9" s="872"/>
    </row>
    <row r="10" spans="1:6" ht="17.25" customHeight="1">
      <c r="A10" s="872"/>
      <c r="B10" s="872"/>
      <c r="C10" s="872"/>
      <c r="D10" s="872"/>
      <c r="E10" s="872"/>
      <c r="F10" s="872"/>
    </row>
    <row r="11" spans="1:6" ht="17.25" customHeight="1">
      <c r="A11" s="872"/>
      <c r="B11" s="872"/>
      <c r="C11" s="872"/>
      <c r="D11" s="872"/>
      <c r="E11" s="872"/>
      <c r="F11" s="872"/>
    </row>
    <row r="13" spans="1:6" ht="17.25" customHeight="1">
      <c r="A13" s="685" t="s">
        <v>435</v>
      </c>
      <c r="B13" s="685"/>
      <c r="C13" s="685"/>
      <c r="D13" s="685"/>
      <c r="E13" s="685"/>
      <c r="F13" s="685"/>
    </row>
    <row r="15" spans="1:6" ht="17.25" customHeight="1">
      <c r="A15" s="546" t="s">
        <v>436</v>
      </c>
      <c r="B15" s="689"/>
      <c r="C15" s="547"/>
      <c r="D15" s="232" t="s">
        <v>437</v>
      </c>
      <c r="E15" s="691" t="str">
        <f>ご使用方法・データ入力!D12</f>
        <v>株式会社AOTS</v>
      </c>
      <c r="F15" s="692"/>
    </row>
    <row r="16" spans="1:6" ht="17.25" customHeight="1">
      <c r="A16" s="550"/>
      <c r="B16" s="627"/>
      <c r="C16" s="551"/>
      <c r="D16" s="145" t="s">
        <v>438</v>
      </c>
      <c r="E16" s="629" t="str">
        <f>ご使用方法・データ入力!D13</f>
        <v>AOTS Co., Ltd.</v>
      </c>
      <c r="F16" s="630"/>
    </row>
    <row r="17" spans="1:6" ht="17.25" customHeight="1">
      <c r="A17" s="546" t="s">
        <v>439</v>
      </c>
      <c r="B17" s="689"/>
      <c r="C17" s="547"/>
      <c r="D17" s="860" t="str">
        <f>ご使用方法・データ入力!D14</f>
        <v>104-0061</v>
      </c>
      <c r="E17" s="861"/>
      <c r="F17" s="862"/>
    </row>
    <row r="18" spans="1:6" s="160" customFormat="1" ht="17.25" customHeight="1">
      <c r="A18" s="548"/>
      <c r="B18" s="690"/>
      <c r="C18" s="549"/>
      <c r="D18" s="867" t="str">
        <f>ご使用方法・データ入力!D15</f>
        <v>東京都中央区銀座5-12-5</v>
      </c>
      <c r="E18" s="741"/>
      <c r="F18" s="868"/>
    </row>
    <row r="19" spans="1:6" s="160" customFormat="1" ht="17.25" customHeight="1">
      <c r="A19" s="550"/>
      <c r="B19" s="627"/>
      <c r="C19" s="551"/>
      <c r="D19" s="869"/>
      <c r="E19" s="734"/>
      <c r="F19" s="735"/>
    </row>
    <row r="20" spans="1:6" ht="17.25" customHeight="1">
      <c r="A20" s="546" t="s">
        <v>440</v>
      </c>
      <c r="B20" s="547"/>
      <c r="C20" s="101" t="s">
        <v>441</v>
      </c>
      <c r="D20" s="863" t="str">
        <f>ご使用方法・データ入力!D17</f>
        <v>代表取締役</v>
      </c>
      <c r="E20" s="691"/>
      <c r="F20" s="692"/>
    </row>
    <row r="21" spans="1:6" ht="17.25" customHeight="1">
      <c r="A21" s="550"/>
      <c r="B21" s="551"/>
      <c r="C21" s="234" t="s">
        <v>442</v>
      </c>
      <c r="D21" s="629" t="str">
        <f>ご使用方法・データ入力!D18</f>
        <v>田中　太郎</v>
      </c>
      <c r="E21" s="629"/>
      <c r="F21" s="630"/>
    </row>
    <row r="22" spans="1:6" ht="17.25" customHeight="1">
      <c r="A22" s="548" t="s">
        <v>444</v>
      </c>
      <c r="B22" s="549"/>
      <c r="C22" s="233" t="s">
        <v>443</v>
      </c>
      <c r="D22" s="610" t="str">
        <f>ご使用方法・データ入力!D19</f>
        <v>製造本部　製造第1課　課長</v>
      </c>
      <c r="E22" s="610"/>
      <c r="F22" s="628"/>
    </row>
    <row r="23" spans="1:6" ht="17.25" customHeight="1">
      <c r="A23" s="548"/>
      <c r="B23" s="549"/>
      <c r="C23" s="102" t="s">
        <v>442</v>
      </c>
      <c r="D23" s="870" t="str">
        <f>ご使用方法・データ入力!D20</f>
        <v>山田　二郎</v>
      </c>
      <c r="E23" s="871"/>
      <c r="F23" s="236" t="s">
        <v>450</v>
      </c>
    </row>
    <row r="24" spans="1:6" ht="17.25" customHeight="1">
      <c r="A24" s="548"/>
      <c r="B24" s="549"/>
      <c r="C24" s="235" t="s">
        <v>445</v>
      </c>
      <c r="D24" s="873" t="str">
        <f>①海外研修実施申請書!D23</f>
        <v xml:space="preserve"> </v>
      </c>
      <c r="E24" s="874"/>
      <c r="F24" s="875"/>
    </row>
    <row r="25" spans="1:6" ht="17.25" customHeight="1">
      <c r="A25" s="548"/>
      <c r="B25" s="549"/>
      <c r="C25" s="680" t="s">
        <v>685</v>
      </c>
      <c r="D25" s="741" t="str">
        <f>①海外研修実施申請書!D24</f>
        <v>同上</v>
      </c>
      <c r="E25" s="741"/>
      <c r="F25" s="868"/>
    </row>
    <row r="26" spans="1:6" ht="17.25" customHeight="1">
      <c r="A26" s="548"/>
      <c r="B26" s="549"/>
      <c r="C26" s="681"/>
      <c r="D26" s="730"/>
      <c r="E26" s="730"/>
      <c r="F26" s="731"/>
    </row>
    <row r="27" spans="1:6" ht="17.25" customHeight="1">
      <c r="A27" s="548"/>
      <c r="B27" s="549"/>
      <c r="C27" s="102" t="s">
        <v>446</v>
      </c>
      <c r="D27" s="864" t="str">
        <f>ご使用方法・データ入力!D21</f>
        <v>03-xxxx-xxxx</v>
      </c>
      <c r="E27" s="865"/>
      <c r="F27" s="866"/>
    </row>
    <row r="28" spans="1:6" ht="17.25" customHeight="1">
      <c r="A28" s="548"/>
      <c r="B28" s="549"/>
      <c r="C28" s="102" t="s">
        <v>447</v>
      </c>
      <c r="D28" s="864" t="str">
        <f>ご使用方法・データ入力!D22</f>
        <v>03-xxxx-xxxx</v>
      </c>
      <c r="E28" s="865"/>
      <c r="F28" s="866"/>
    </row>
    <row r="29" spans="1:6" ht="17.25" customHeight="1">
      <c r="A29" s="550"/>
      <c r="B29" s="551"/>
      <c r="C29" s="234" t="s">
        <v>448</v>
      </c>
      <c r="D29" s="629" t="str">
        <f>ご使用方法・データ入力!D23</f>
        <v>yamada@aots.co.jp</v>
      </c>
      <c r="E29" s="629"/>
      <c r="F29" s="630"/>
    </row>
    <row r="31" spans="1:6" ht="17.25" customHeight="1">
      <c r="A31" s="40" t="s">
        <v>449</v>
      </c>
      <c r="B31" s="3" t="s">
        <v>942</v>
      </c>
    </row>
    <row r="32" spans="1:6" ht="17.25" customHeight="1">
      <c r="A32" s="40" t="s">
        <v>406</v>
      </c>
      <c r="B32" s="3" t="s">
        <v>897</v>
      </c>
    </row>
    <row r="33" spans="2:2" ht="17.25" customHeight="1">
      <c r="B33" s="3" t="s">
        <v>938</v>
      </c>
    </row>
    <row r="34" spans="2:2" ht="17.25" customHeight="1">
      <c r="B34" s="3" t="s">
        <v>939</v>
      </c>
    </row>
    <row r="35" spans="2:2" ht="17.25" customHeight="1">
      <c r="B35" s="3" t="s">
        <v>940</v>
      </c>
    </row>
    <row r="36" spans="2:2" ht="17.25" customHeight="1">
      <c r="B36" s="3" t="s">
        <v>941</v>
      </c>
    </row>
  </sheetData>
  <mergeCells count="23">
    <mergeCell ref="E15:F15"/>
    <mergeCell ref="A20:B21"/>
    <mergeCell ref="A22:B29"/>
    <mergeCell ref="A15:C16"/>
    <mergeCell ref="C25:C26"/>
    <mergeCell ref="A17:C19"/>
    <mergeCell ref="D24:F24"/>
    <mergeCell ref="D25:F26"/>
    <mergeCell ref="D27:F27"/>
    <mergeCell ref="A1:F1"/>
    <mergeCell ref="A6:F6"/>
    <mergeCell ref="A7:F7"/>
    <mergeCell ref="A9:F11"/>
    <mergeCell ref="A13:F13"/>
    <mergeCell ref="D29:F29"/>
    <mergeCell ref="D17:F17"/>
    <mergeCell ref="E16:F16"/>
    <mergeCell ref="D20:F20"/>
    <mergeCell ref="D21:F21"/>
    <mergeCell ref="D22:F22"/>
    <mergeCell ref="D28:F28"/>
    <mergeCell ref="D18:F19"/>
    <mergeCell ref="D23:E23"/>
  </mergeCells>
  <phoneticPr fontId="1"/>
  <printOptions horizontalCentered="1"/>
  <pageMargins left="0.51181102362204722" right="0.51181102362204722" top="0.74803149606299213" bottom="0.55118110236220474"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T98"/>
  <sheetViews>
    <sheetView showGridLines="0" showZeros="0" view="pageBreakPreview" zoomScaleNormal="100" zoomScaleSheetLayoutView="100" workbookViewId="0">
      <selection sqref="A1:K1"/>
    </sheetView>
  </sheetViews>
  <sheetFormatPr defaultRowHeight="17.25" customHeight="1"/>
  <cols>
    <col min="1" max="1" width="6.375" style="160" bestFit="1" customWidth="1"/>
    <col min="2" max="2" width="3.5" style="160" bestFit="1" customWidth="1"/>
    <col min="3" max="4" width="3.5" style="160" customWidth="1"/>
    <col min="5" max="5" width="4.25" style="187" customWidth="1"/>
    <col min="6" max="6" width="6.5" style="160" customWidth="1"/>
    <col min="7" max="7" width="4.5" style="160" customWidth="1"/>
    <col min="8" max="8" width="3.375" style="160" customWidth="1"/>
    <col min="9" max="9" width="8.375" style="160" customWidth="1"/>
    <col min="10" max="10" width="4.5" style="160" customWidth="1"/>
    <col min="11" max="11" width="3.375" style="160" bestFit="1" customWidth="1"/>
    <col min="12" max="12" width="3.375" style="160" customWidth="1"/>
    <col min="13" max="13" width="3.375" style="160" bestFit="1" customWidth="1"/>
    <col min="14" max="14" width="4.875" style="160" customWidth="1"/>
    <col min="15" max="15" width="3.375" style="160" bestFit="1" customWidth="1"/>
    <col min="16" max="17" width="9" style="160"/>
    <col min="18" max="19" width="7.125" style="160" customWidth="1"/>
    <col min="20" max="20" width="5.5" style="160" customWidth="1"/>
    <col min="21" max="16384" width="9" style="160"/>
  </cols>
  <sheetData>
    <row r="1" spans="1:20" ht="17.25" customHeight="1">
      <c r="A1" s="160" t="s">
        <v>214</v>
      </c>
    </row>
    <row r="2" spans="1:20" ht="17.25" customHeight="1">
      <c r="A2" s="622" t="s">
        <v>25</v>
      </c>
      <c r="B2" s="622"/>
      <c r="C2" s="622"/>
      <c r="D2" s="622"/>
      <c r="E2" s="622"/>
      <c r="F2" s="622"/>
      <c r="G2" s="622"/>
      <c r="H2" s="622"/>
      <c r="I2" s="622"/>
      <c r="J2" s="622"/>
      <c r="K2" s="622"/>
      <c r="L2" s="622"/>
      <c r="M2" s="622"/>
      <c r="N2" s="622"/>
      <c r="O2" s="622"/>
      <c r="P2" s="622"/>
      <c r="Q2" s="622"/>
      <c r="R2" s="622"/>
      <c r="S2" s="622"/>
      <c r="T2" s="622"/>
    </row>
    <row r="4" spans="1:20" ht="17.25" customHeight="1">
      <c r="A4" s="766" t="s">
        <v>137</v>
      </c>
      <c r="B4" s="766"/>
      <c r="C4" s="766"/>
      <c r="D4" s="766"/>
      <c r="E4" s="766"/>
      <c r="F4" s="766"/>
      <c r="G4" s="128" t="s">
        <v>46</v>
      </c>
      <c r="H4" s="691" t="str">
        <f>ご使用方法・データ入力!D12</f>
        <v>株式会社AOTS</v>
      </c>
      <c r="I4" s="691"/>
      <c r="J4" s="691"/>
      <c r="K4" s="691"/>
      <c r="L4" s="691"/>
      <c r="M4" s="691"/>
      <c r="N4" s="691"/>
      <c r="O4" s="691"/>
      <c r="P4" s="691"/>
      <c r="Q4" s="691"/>
      <c r="R4" s="692"/>
      <c r="S4" s="640" t="s">
        <v>42</v>
      </c>
      <c r="T4" s="640"/>
    </row>
    <row r="5" spans="1:20" ht="17.25" customHeight="1">
      <c r="A5" s="767"/>
      <c r="B5" s="767"/>
      <c r="C5" s="767"/>
      <c r="D5" s="767"/>
      <c r="E5" s="767"/>
      <c r="F5" s="767"/>
      <c r="G5" s="143" t="s">
        <v>47</v>
      </c>
      <c r="H5" s="694" t="str">
        <f>ご使用方法・データ入力!D13</f>
        <v>AOTS Co., Ltd.</v>
      </c>
      <c r="I5" s="694"/>
      <c r="J5" s="694"/>
      <c r="K5" s="694"/>
      <c r="L5" s="694"/>
      <c r="M5" s="694"/>
      <c r="N5" s="694"/>
      <c r="O5" s="694"/>
      <c r="P5" s="694"/>
      <c r="Q5" s="694"/>
      <c r="R5" s="695"/>
      <c r="S5" s="642" t="str">
        <f>ご使用方法・データ入力!D9</f>
        <v>通常型</v>
      </c>
      <c r="T5" s="642"/>
    </row>
    <row r="6" spans="1:20" ht="17.25" customHeight="1">
      <c r="A6" s="156" t="s">
        <v>218</v>
      </c>
      <c r="B6" s="708" t="s">
        <v>105</v>
      </c>
      <c r="C6" s="708"/>
      <c r="D6" s="708"/>
      <c r="E6" s="708"/>
      <c r="F6" s="709"/>
      <c r="G6" s="178" t="s">
        <v>46</v>
      </c>
      <c r="H6" s="691" t="str">
        <f>①海外研修実施希望申込書!E21</f>
        <v>インドネシア・ジャカルタ</v>
      </c>
      <c r="I6" s="691"/>
      <c r="J6" s="691"/>
      <c r="K6" s="691"/>
      <c r="L6" s="691"/>
      <c r="M6" s="691"/>
      <c r="N6" s="691"/>
      <c r="O6" s="691"/>
      <c r="P6" s="691"/>
      <c r="Q6" s="691"/>
      <c r="R6" s="691"/>
      <c r="S6" s="691"/>
      <c r="T6" s="692"/>
    </row>
    <row r="7" spans="1:20" ht="17.25" customHeight="1">
      <c r="A7" s="120"/>
      <c r="B7" s="183"/>
      <c r="C7" s="183"/>
      <c r="D7" s="183"/>
      <c r="E7" s="183"/>
      <c r="F7" s="184"/>
      <c r="G7" s="177" t="s">
        <v>47</v>
      </c>
      <c r="H7" s="694" t="str">
        <f>①海外研修実施希望申込書!E22</f>
        <v>Indonesia, Jakarta</v>
      </c>
      <c r="I7" s="694"/>
      <c r="J7" s="694"/>
      <c r="K7" s="694"/>
      <c r="L7" s="694"/>
      <c r="M7" s="694"/>
      <c r="N7" s="694"/>
      <c r="O7" s="694"/>
      <c r="P7" s="694"/>
      <c r="Q7" s="694"/>
      <c r="R7" s="694"/>
      <c r="S7" s="694"/>
      <c r="T7" s="695"/>
    </row>
    <row r="8" spans="1:20" ht="17.25" customHeight="1">
      <c r="A8" s="156" t="s">
        <v>223</v>
      </c>
      <c r="B8" s="708" t="s">
        <v>56</v>
      </c>
      <c r="C8" s="708"/>
      <c r="D8" s="708"/>
      <c r="E8" s="708"/>
      <c r="F8" s="709"/>
      <c r="G8" s="768" t="s">
        <v>46</v>
      </c>
      <c r="H8" s="728" t="str">
        <f>ご使用方法・データ入力!D26</f>
        <v>現場リーダーのための5Sの基本と生産管理研修</v>
      </c>
      <c r="I8" s="728"/>
      <c r="J8" s="728"/>
      <c r="K8" s="728"/>
      <c r="L8" s="728"/>
      <c r="M8" s="728"/>
      <c r="N8" s="728"/>
      <c r="O8" s="728"/>
      <c r="P8" s="728"/>
      <c r="Q8" s="728"/>
      <c r="R8" s="728"/>
      <c r="S8" s="728"/>
      <c r="T8" s="729"/>
    </row>
    <row r="9" spans="1:20" ht="17.25" customHeight="1">
      <c r="A9" s="120"/>
      <c r="B9" s="183"/>
      <c r="C9" s="183"/>
      <c r="D9" s="183"/>
      <c r="E9" s="183"/>
      <c r="F9" s="184"/>
      <c r="G9" s="769"/>
      <c r="H9" s="730"/>
      <c r="I9" s="730"/>
      <c r="J9" s="730"/>
      <c r="K9" s="730"/>
      <c r="L9" s="730"/>
      <c r="M9" s="730"/>
      <c r="N9" s="730"/>
      <c r="O9" s="730"/>
      <c r="P9" s="730"/>
      <c r="Q9" s="730"/>
      <c r="R9" s="730"/>
      <c r="S9" s="730"/>
      <c r="T9" s="731"/>
    </row>
    <row r="10" spans="1:20" ht="17.25" customHeight="1">
      <c r="A10" s="120"/>
      <c r="B10" s="183"/>
      <c r="C10" s="183"/>
      <c r="D10" s="183"/>
      <c r="E10" s="183"/>
      <c r="F10" s="184"/>
      <c r="G10" s="713" t="s">
        <v>47</v>
      </c>
      <c r="H10" s="732" t="str">
        <f>ご使用方法・データ入力!D28</f>
        <v>5S and Production Management Training for Leaders at a Manufacutruing Site</v>
      </c>
      <c r="I10" s="732"/>
      <c r="J10" s="732"/>
      <c r="K10" s="732"/>
      <c r="L10" s="732"/>
      <c r="M10" s="732"/>
      <c r="N10" s="732"/>
      <c r="O10" s="732"/>
      <c r="P10" s="732"/>
      <c r="Q10" s="732"/>
      <c r="R10" s="732"/>
      <c r="S10" s="732"/>
      <c r="T10" s="733"/>
    </row>
    <row r="11" spans="1:20" ht="17.25" customHeight="1">
      <c r="A11" s="123"/>
      <c r="B11" s="152"/>
      <c r="C11" s="152"/>
      <c r="D11" s="152"/>
      <c r="E11" s="152"/>
      <c r="F11" s="153"/>
      <c r="G11" s="768"/>
      <c r="H11" s="734"/>
      <c r="I11" s="734"/>
      <c r="J11" s="734"/>
      <c r="K11" s="734"/>
      <c r="L11" s="734"/>
      <c r="M11" s="734"/>
      <c r="N11" s="734"/>
      <c r="O11" s="734"/>
      <c r="P11" s="734"/>
      <c r="Q11" s="734"/>
      <c r="R11" s="734"/>
      <c r="S11" s="734"/>
      <c r="T11" s="735"/>
    </row>
    <row r="12" spans="1:20" ht="17.25" customHeight="1">
      <c r="A12" s="157" t="s">
        <v>225</v>
      </c>
      <c r="B12" s="759" t="s">
        <v>489</v>
      </c>
      <c r="C12" s="760"/>
      <c r="D12" s="760"/>
      <c r="E12" s="760"/>
      <c r="F12" s="760"/>
      <c r="G12" s="753"/>
      <c r="H12" s="753"/>
      <c r="I12" s="753"/>
      <c r="J12" s="753"/>
      <c r="K12" s="753"/>
      <c r="L12" s="753"/>
      <c r="M12" s="753"/>
      <c r="N12" s="753"/>
      <c r="O12" s="753"/>
      <c r="P12" s="753"/>
      <c r="Q12" s="753"/>
      <c r="R12" s="753"/>
      <c r="S12" s="753"/>
      <c r="T12" s="753"/>
    </row>
    <row r="13" spans="1:20" ht="17.25" customHeight="1">
      <c r="A13" s="122"/>
      <c r="B13" s="736">
        <f>ご使用方法・データ入力!D35</f>
        <v>44046</v>
      </c>
      <c r="C13" s="736"/>
      <c r="D13" s="736"/>
      <c r="E13" s="736"/>
      <c r="F13" s="736"/>
      <c r="G13" s="176" t="s">
        <v>299</v>
      </c>
      <c r="H13" s="736">
        <f>ご使用方法・データ入力!D36</f>
        <v>44055</v>
      </c>
      <c r="I13" s="736"/>
      <c r="J13" s="736"/>
      <c r="K13" s="736"/>
      <c r="L13" s="113" t="s">
        <v>293</v>
      </c>
      <c r="M13" s="740">
        <f>ご使用方法・データ入力!D37</f>
        <v>8</v>
      </c>
      <c r="N13" s="740"/>
      <c r="O13" s="740"/>
      <c r="P13" s="129" t="s">
        <v>295</v>
      </c>
      <c r="Q13" s="129"/>
      <c r="R13" s="129"/>
      <c r="S13" s="129"/>
      <c r="T13" s="114"/>
    </row>
    <row r="14" spans="1:20" ht="17.25" customHeight="1">
      <c r="A14" s="50" t="s">
        <v>208</v>
      </c>
      <c r="B14" s="727" t="s">
        <v>895</v>
      </c>
      <c r="C14" s="753"/>
      <c r="D14" s="753"/>
      <c r="E14" s="753"/>
      <c r="F14" s="753"/>
      <c r="G14" s="753"/>
      <c r="H14" s="753"/>
      <c r="I14" s="753"/>
      <c r="J14" s="753"/>
      <c r="K14" s="753"/>
      <c r="L14" s="753"/>
      <c r="M14" s="753"/>
      <c r="N14" s="753"/>
      <c r="O14" s="753"/>
      <c r="P14" s="753"/>
      <c r="Q14" s="753"/>
      <c r="R14" s="753"/>
      <c r="S14" s="753"/>
      <c r="T14" s="753"/>
    </row>
    <row r="15" spans="1:20" ht="17.25" customHeight="1">
      <c r="A15" s="122"/>
      <c r="B15" s="890">
        <f>ご使用方法・データ入力!D34</f>
        <v>20</v>
      </c>
      <c r="C15" s="890"/>
      <c r="D15" s="890"/>
      <c r="E15" s="113" t="s">
        <v>293</v>
      </c>
      <c r="F15" s="891">
        <f>②海外研修実施計画の概要!F15</f>
        <v>0</v>
      </c>
      <c r="G15" s="891"/>
      <c r="H15" s="891"/>
      <c r="I15" s="891"/>
      <c r="J15" s="891"/>
      <c r="K15" s="891"/>
      <c r="L15" s="891"/>
      <c r="M15" s="891"/>
      <c r="N15" s="891"/>
      <c r="O15" s="891"/>
      <c r="P15" s="891"/>
      <c r="Q15" s="891"/>
      <c r="R15" s="891"/>
      <c r="S15" s="891"/>
      <c r="T15" s="114" t="s">
        <v>294</v>
      </c>
    </row>
    <row r="16" spans="1:20" ht="17.25" customHeight="1">
      <c r="A16" s="50" t="s">
        <v>227</v>
      </c>
      <c r="B16" s="727" t="s">
        <v>878</v>
      </c>
      <c r="C16" s="753"/>
      <c r="D16" s="753"/>
      <c r="E16" s="753"/>
      <c r="F16" s="753"/>
      <c r="G16" s="753"/>
      <c r="H16" s="753"/>
      <c r="I16" s="753"/>
      <c r="J16" s="753"/>
      <c r="K16" s="753"/>
      <c r="L16" s="753"/>
      <c r="M16" s="753"/>
      <c r="N16" s="753"/>
      <c r="O16" s="753"/>
      <c r="P16" s="753"/>
      <c r="Q16" s="753"/>
      <c r="R16" s="753"/>
      <c r="S16" s="753"/>
      <c r="T16" s="753"/>
    </row>
    <row r="17" spans="1:20" ht="17.25" customHeight="1">
      <c r="A17" s="121"/>
      <c r="B17" s="761"/>
      <c r="C17" s="762"/>
      <c r="D17" s="762"/>
      <c r="E17" s="762"/>
      <c r="F17" s="762"/>
      <c r="G17" s="762"/>
      <c r="H17" s="762"/>
      <c r="I17" s="762"/>
      <c r="J17" s="762"/>
      <c r="K17" s="762"/>
      <c r="L17" s="762"/>
      <c r="M17" s="762"/>
      <c r="N17" s="762"/>
      <c r="O17" s="762"/>
      <c r="P17" s="762"/>
      <c r="Q17" s="762"/>
      <c r="R17" s="762"/>
      <c r="S17" s="762"/>
      <c r="T17" s="762"/>
    </row>
    <row r="18" spans="1:20" ht="17.25" customHeight="1">
      <c r="A18" s="121"/>
      <c r="B18" s="763"/>
      <c r="C18" s="764"/>
      <c r="D18" s="764"/>
      <c r="E18" s="764"/>
      <c r="F18" s="764"/>
      <c r="G18" s="764"/>
      <c r="H18" s="764"/>
      <c r="I18" s="764"/>
      <c r="J18" s="764"/>
      <c r="K18" s="764"/>
      <c r="L18" s="764"/>
      <c r="M18" s="764"/>
      <c r="N18" s="764"/>
      <c r="O18" s="764"/>
      <c r="P18" s="764"/>
      <c r="Q18" s="764"/>
      <c r="R18" s="764"/>
      <c r="S18" s="764"/>
      <c r="T18" s="764"/>
    </row>
    <row r="19" spans="1:20" ht="17.25" customHeight="1">
      <c r="A19" s="50" t="s">
        <v>453</v>
      </c>
      <c r="B19" s="727" t="s">
        <v>688</v>
      </c>
      <c r="C19" s="753"/>
      <c r="D19" s="753"/>
      <c r="E19" s="753"/>
      <c r="F19" s="753"/>
      <c r="G19" s="753"/>
      <c r="H19" s="753"/>
      <c r="I19" s="753"/>
      <c r="J19" s="753"/>
      <c r="K19" s="753"/>
      <c r="L19" s="753"/>
      <c r="M19" s="753"/>
      <c r="N19" s="753"/>
      <c r="O19" s="753"/>
      <c r="P19" s="753"/>
      <c r="Q19" s="753"/>
      <c r="R19" s="753"/>
      <c r="S19" s="753"/>
      <c r="T19" s="753"/>
    </row>
    <row r="20" spans="1:20" ht="17.25" customHeight="1">
      <c r="A20" s="121"/>
      <c r="B20" s="119" t="str">
        <f>②海外研修実施計画の概要!B46</f>
        <v>□</v>
      </c>
      <c r="C20" s="775" t="s">
        <v>244</v>
      </c>
      <c r="D20" s="775"/>
      <c r="E20" s="765" t="str">
        <f>②海外研修実施計画の概要!E46</f>
        <v/>
      </c>
      <c r="F20" s="765"/>
      <c r="G20" s="765"/>
      <c r="H20" s="765"/>
      <c r="I20" s="185">
        <f>②海外研修実施計画の概要!H46</f>
        <v>0</v>
      </c>
      <c r="J20" s="174"/>
      <c r="K20" s="174"/>
      <c r="L20" s="174"/>
      <c r="M20" s="174"/>
      <c r="N20" s="174"/>
      <c r="O20" s="174"/>
      <c r="P20" s="174"/>
      <c r="Q20" s="174"/>
      <c r="R20" s="174"/>
      <c r="S20" s="174"/>
      <c r="T20" s="175"/>
    </row>
    <row r="21" spans="1:20" ht="17.25" customHeight="1">
      <c r="A21" s="121"/>
      <c r="B21" s="174"/>
      <c r="C21" s="179" t="s">
        <v>37</v>
      </c>
      <c r="D21" s="648" t="s">
        <v>458</v>
      </c>
      <c r="E21" s="648"/>
      <c r="F21" s="648"/>
      <c r="G21" s="119" t="str">
        <f>②海外研修実施計画の概要!F47</f>
        <v>□</v>
      </c>
      <c r="H21" s="648" t="s">
        <v>69</v>
      </c>
      <c r="I21" s="648"/>
      <c r="J21" s="648"/>
      <c r="K21" s="648"/>
      <c r="L21" s="648"/>
      <c r="M21" s="174"/>
      <c r="N21" s="186"/>
      <c r="O21" s="186"/>
      <c r="P21" s="186"/>
      <c r="Q21" s="186"/>
      <c r="R21" s="186"/>
      <c r="S21" s="186"/>
      <c r="T21" s="175"/>
    </row>
    <row r="22" spans="1:20" ht="17.25" customHeight="1">
      <c r="A22" s="121"/>
      <c r="B22" s="174"/>
      <c r="C22" s="174"/>
      <c r="D22" s="174"/>
      <c r="E22" s="174"/>
      <c r="F22" s="174"/>
      <c r="G22" s="119" t="str">
        <f>②海外研修実施計画の概要!F48</f>
        <v>□</v>
      </c>
      <c r="H22" s="648" t="s">
        <v>70</v>
      </c>
      <c r="I22" s="648"/>
      <c r="J22" s="648"/>
      <c r="K22" s="648"/>
      <c r="L22" s="648"/>
      <c r="M22" s="119" t="s">
        <v>293</v>
      </c>
      <c r="N22" s="887">
        <f>②海外研修実施計画の概要!M48</f>
        <v>0</v>
      </c>
      <c r="O22" s="887"/>
      <c r="P22" s="887"/>
      <c r="Q22" s="887"/>
      <c r="R22" s="887"/>
      <c r="S22" s="887"/>
      <c r="T22" s="175" t="s">
        <v>295</v>
      </c>
    </row>
    <row r="23" spans="1:20" ht="17.25" customHeight="1">
      <c r="A23" s="121"/>
      <c r="B23" s="174"/>
      <c r="C23" s="174"/>
      <c r="D23" s="174"/>
      <c r="E23" s="174"/>
      <c r="F23" s="174"/>
      <c r="G23" s="119" t="str">
        <f>②海外研修実施計画の概要!F49</f>
        <v>□</v>
      </c>
      <c r="H23" s="648" t="s">
        <v>247</v>
      </c>
      <c r="I23" s="648"/>
      <c r="J23" s="648"/>
      <c r="K23" s="648"/>
      <c r="L23" s="648"/>
      <c r="M23" s="119" t="s">
        <v>293</v>
      </c>
      <c r="N23" s="887" t="str">
        <f>②海外研修実施計画の概要!M49</f>
        <v>送付先、送付数：</v>
      </c>
      <c r="O23" s="887"/>
      <c r="P23" s="887"/>
      <c r="Q23" s="887"/>
      <c r="R23" s="887"/>
      <c r="S23" s="887"/>
      <c r="T23" s="175" t="s">
        <v>295</v>
      </c>
    </row>
    <row r="24" spans="1:20" ht="17.25" customHeight="1">
      <c r="A24" s="121"/>
      <c r="B24" s="174"/>
      <c r="C24" s="174"/>
      <c r="D24" s="174"/>
      <c r="E24" s="174"/>
      <c r="F24" s="174"/>
      <c r="G24" s="119" t="str">
        <f>②海外研修実施計画の概要!F50</f>
        <v>□</v>
      </c>
      <c r="H24" s="648" t="s">
        <v>72</v>
      </c>
      <c r="I24" s="648"/>
      <c r="J24" s="648"/>
      <c r="K24" s="648"/>
      <c r="L24" s="648"/>
      <c r="M24" s="119" t="s">
        <v>293</v>
      </c>
      <c r="N24" s="887">
        <f>②海外研修実施計画の概要!M50</f>
        <v>0</v>
      </c>
      <c r="O24" s="887"/>
      <c r="P24" s="887"/>
      <c r="Q24" s="887"/>
      <c r="R24" s="887"/>
      <c r="S24" s="887"/>
      <c r="T24" s="175" t="s">
        <v>295</v>
      </c>
    </row>
    <row r="25" spans="1:20" ht="17.25" customHeight="1">
      <c r="A25" s="121"/>
      <c r="B25" s="174"/>
      <c r="C25" s="179" t="s">
        <v>459</v>
      </c>
      <c r="D25" s="648" t="s">
        <v>460</v>
      </c>
      <c r="E25" s="648"/>
      <c r="F25" s="648"/>
      <c r="G25" s="119" t="str">
        <f>②海外研修実施計画の概要!F51</f>
        <v>□</v>
      </c>
      <c r="H25" s="648" t="s">
        <v>74</v>
      </c>
      <c r="I25" s="648"/>
      <c r="J25" s="648"/>
      <c r="K25" s="648"/>
      <c r="L25" s="648"/>
      <c r="M25" s="119"/>
      <c r="N25" s="173"/>
      <c r="O25" s="173"/>
      <c r="P25" s="173"/>
      <c r="Q25" s="173"/>
      <c r="R25" s="173"/>
      <c r="S25" s="173"/>
      <c r="T25" s="175"/>
    </row>
    <row r="26" spans="1:20" ht="17.25" customHeight="1">
      <c r="A26" s="121"/>
      <c r="B26" s="174"/>
      <c r="C26" s="174"/>
      <c r="D26" s="174"/>
      <c r="E26" s="174"/>
      <c r="F26" s="174"/>
      <c r="G26" s="119" t="str">
        <f>②海外研修実施計画の概要!F52</f>
        <v>□</v>
      </c>
      <c r="H26" s="648" t="s">
        <v>250</v>
      </c>
      <c r="I26" s="648"/>
      <c r="J26" s="648"/>
      <c r="K26" s="648"/>
      <c r="L26" s="648"/>
      <c r="M26" s="119"/>
      <c r="N26" s="173"/>
      <c r="O26" s="173"/>
      <c r="P26" s="173"/>
      <c r="Q26" s="173"/>
      <c r="R26" s="173"/>
      <c r="S26" s="173"/>
      <c r="T26" s="175"/>
    </row>
    <row r="27" spans="1:20" ht="17.25" customHeight="1">
      <c r="A27" s="121"/>
      <c r="B27" s="174"/>
      <c r="C27" s="174"/>
      <c r="D27" s="174"/>
      <c r="E27" s="174"/>
      <c r="F27" s="174"/>
      <c r="G27" s="119" t="str">
        <f>②海外研修実施計画の概要!F53</f>
        <v>□</v>
      </c>
      <c r="H27" s="648" t="s">
        <v>251</v>
      </c>
      <c r="I27" s="648"/>
      <c r="J27" s="648"/>
      <c r="K27" s="648"/>
      <c r="L27" s="648"/>
      <c r="M27" s="119" t="s">
        <v>297</v>
      </c>
      <c r="N27" s="887" t="str">
        <f>②海外研修実施計画の概要!M53</f>
        <v>機関名称：</v>
      </c>
      <c r="O27" s="887"/>
      <c r="P27" s="887"/>
      <c r="Q27" s="887"/>
      <c r="R27" s="887"/>
      <c r="S27" s="887"/>
      <c r="T27" s="175" t="s">
        <v>295</v>
      </c>
    </row>
    <row r="28" spans="1:20" ht="17.25" customHeight="1">
      <c r="A28" s="121"/>
      <c r="B28" s="174"/>
      <c r="C28" s="174"/>
      <c r="D28" s="174"/>
      <c r="E28" s="174"/>
      <c r="F28" s="174"/>
      <c r="G28" s="119" t="str">
        <f>②海外研修実施計画の概要!F54</f>
        <v>□</v>
      </c>
      <c r="H28" s="648" t="s">
        <v>72</v>
      </c>
      <c r="I28" s="648"/>
      <c r="J28" s="648"/>
      <c r="K28" s="648"/>
      <c r="L28" s="648"/>
      <c r="M28" s="119" t="s">
        <v>293</v>
      </c>
      <c r="N28" s="887">
        <f>②海外研修実施計画の概要!M54</f>
        <v>0</v>
      </c>
      <c r="O28" s="887"/>
      <c r="P28" s="887"/>
      <c r="Q28" s="887"/>
      <c r="R28" s="887"/>
      <c r="S28" s="887"/>
      <c r="T28" s="175" t="s">
        <v>295</v>
      </c>
    </row>
    <row r="29" spans="1:20" ht="17.25" customHeight="1">
      <c r="A29" s="121"/>
      <c r="B29" s="119" t="str">
        <f>②海外研修実施計画の概要!B55</f>
        <v>☑</v>
      </c>
      <c r="C29" s="648" t="s">
        <v>252</v>
      </c>
      <c r="D29" s="648"/>
      <c r="E29" s="765">
        <f>②海外研修実施計画の概要!E55</f>
        <v>20</v>
      </c>
      <c r="F29" s="765"/>
      <c r="G29" s="765"/>
      <c r="H29" s="765"/>
      <c r="I29" s="185">
        <f>②海外研修実施計画の概要!H55</f>
        <v>0</v>
      </c>
      <c r="J29" s="174"/>
      <c r="K29" s="174"/>
      <c r="L29" s="174"/>
      <c r="M29" s="174"/>
      <c r="N29" s="174"/>
      <c r="O29" s="174"/>
      <c r="P29" s="174"/>
      <c r="Q29" s="174"/>
      <c r="R29" s="174"/>
      <c r="S29" s="174"/>
      <c r="T29" s="175"/>
    </row>
    <row r="30" spans="1:20" ht="17.25" customHeight="1">
      <c r="A30" s="125"/>
      <c r="B30" s="181"/>
      <c r="C30" s="749" t="s">
        <v>253</v>
      </c>
      <c r="D30" s="749"/>
      <c r="E30" s="749"/>
      <c r="F30" s="749"/>
      <c r="G30" s="749"/>
      <c r="H30" s="151" t="s">
        <v>300</v>
      </c>
      <c r="I30" s="892">
        <f>②海外研修実施計画の概要!H56</f>
        <v>0</v>
      </c>
      <c r="J30" s="892"/>
      <c r="K30" s="892"/>
      <c r="L30" s="892"/>
      <c r="M30" s="892"/>
      <c r="N30" s="892"/>
      <c r="O30" s="892"/>
      <c r="P30" s="892"/>
      <c r="Q30" s="892"/>
      <c r="R30" s="892"/>
      <c r="S30" s="892"/>
      <c r="T30" s="182" t="s">
        <v>301</v>
      </c>
    </row>
    <row r="31" spans="1:20" ht="17.25" customHeight="1">
      <c r="A31" s="121"/>
      <c r="B31" s="776" t="s">
        <v>254</v>
      </c>
      <c r="C31" s="776"/>
      <c r="D31" s="776"/>
      <c r="E31" s="776"/>
      <c r="F31" s="776"/>
      <c r="G31" s="119" t="str">
        <f>②海外研修実施計画の概要!F57</f>
        <v>☑</v>
      </c>
      <c r="H31" s="527" t="s">
        <v>142</v>
      </c>
      <c r="I31" s="527"/>
      <c r="J31" s="174"/>
      <c r="K31" s="174"/>
      <c r="L31" s="174"/>
      <c r="M31" s="174"/>
      <c r="N31" s="174"/>
      <c r="O31" s="174"/>
      <c r="P31" s="174"/>
      <c r="Q31" s="174"/>
      <c r="R31" s="174"/>
      <c r="S31" s="174"/>
      <c r="T31" s="175"/>
    </row>
    <row r="32" spans="1:20" ht="17.25" customHeight="1">
      <c r="A32" s="50" t="s">
        <v>454</v>
      </c>
      <c r="B32" s="727" t="s">
        <v>455</v>
      </c>
      <c r="C32" s="753"/>
      <c r="D32" s="753"/>
      <c r="E32" s="753"/>
      <c r="F32" s="753"/>
      <c r="G32" s="753"/>
      <c r="H32" s="753"/>
      <c r="I32" s="753"/>
      <c r="J32" s="753"/>
      <c r="K32" s="753"/>
      <c r="L32" s="753"/>
      <c r="M32" s="753"/>
      <c r="N32" s="753"/>
      <c r="O32" s="753"/>
      <c r="P32" s="753"/>
      <c r="Q32" s="753"/>
      <c r="R32" s="753"/>
      <c r="S32" s="753"/>
      <c r="T32" s="753"/>
    </row>
    <row r="33" spans="1:20" ht="17.25" customHeight="1">
      <c r="A33" s="121"/>
      <c r="B33" s="245" t="s">
        <v>456</v>
      </c>
      <c r="C33" s="242" t="s">
        <v>879</v>
      </c>
      <c r="D33" s="242"/>
      <c r="E33" s="242"/>
      <c r="F33" s="242"/>
      <c r="G33" s="242"/>
      <c r="H33" s="242"/>
      <c r="I33" s="242"/>
      <c r="J33" s="242"/>
      <c r="K33" s="242"/>
      <c r="L33" s="242"/>
      <c r="M33" s="242"/>
      <c r="N33" s="242"/>
      <c r="O33" s="242"/>
      <c r="P33" s="242"/>
      <c r="Q33" s="242"/>
      <c r="R33" s="242"/>
      <c r="S33" s="242"/>
      <c r="T33" s="243"/>
    </row>
    <row r="34" spans="1:20" ht="17.25" customHeight="1">
      <c r="A34" s="121"/>
      <c r="B34" s="242"/>
      <c r="C34" s="888">
        <f>①海外研修実施希望申込書!B55</f>
        <v>0</v>
      </c>
      <c r="D34" s="888"/>
      <c r="E34" s="888"/>
      <c r="F34" s="888"/>
      <c r="G34" s="888"/>
      <c r="H34" s="888"/>
      <c r="I34" s="888"/>
      <c r="J34" s="888"/>
      <c r="K34" s="888"/>
      <c r="L34" s="888"/>
      <c r="M34" s="888"/>
      <c r="N34" s="888"/>
      <c r="O34" s="888"/>
      <c r="P34" s="888"/>
      <c r="Q34" s="888"/>
      <c r="R34" s="888"/>
      <c r="S34" s="888"/>
      <c r="T34" s="889"/>
    </row>
    <row r="35" spans="1:20" ht="17.25" customHeight="1">
      <c r="A35" s="121"/>
      <c r="B35" s="242"/>
      <c r="C35" s="888"/>
      <c r="D35" s="888"/>
      <c r="E35" s="888"/>
      <c r="F35" s="888"/>
      <c r="G35" s="888"/>
      <c r="H35" s="888"/>
      <c r="I35" s="888"/>
      <c r="J35" s="888"/>
      <c r="K35" s="888"/>
      <c r="L35" s="888"/>
      <c r="M35" s="888"/>
      <c r="N35" s="888"/>
      <c r="O35" s="888"/>
      <c r="P35" s="888"/>
      <c r="Q35" s="888"/>
      <c r="R35" s="888"/>
      <c r="S35" s="888"/>
      <c r="T35" s="889"/>
    </row>
    <row r="36" spans="1:20" ht="17.25" customHeight="1">
      <c r="A36" s="121"/>
      <c r="B36" s="242"/>
      <c r="C36" s="888"/>
      <c r="D36" s="888"/>
      <c r="E36" s="888"/>
      <c r="F36" s="888"/>
      <c r="G36" s="888"/>
      <c r="H36" s="888"/>
      <c r="I36" s="888"/>
      <c r="J36" s="888"/>
      <c r="K36" s="888"/>
      <c r="L36" s="888"/>
      <c r="M36" s="888"/>
      <c r="N36" s="888"/>
      <c r="O36" s="888"/>
      <c r="P36" s="888"/>
      <c r="Q36" s="888"/>
      <c r="R36" s="888"/>
      <c r="S36" s="888"/>
      <c r="T36" s="889"/>
    </row>
    <row r="37" spans="1:20" ht="17.25" customHeight="1">
      <c r="A37" s="121"/>
      <c r="B37" s="245" t="s">
        <v>457</v>
      </c>
      <c r="C37" s="242" t="s">
        <v>697</v>
      </c>
      <c r="D37" s="242"/>
      <c r="E37" s="242"/>
      <c r="F37" s="242"/>
      <c r="G37" s="242"/>
      <c r="H37" s="242"/>
      <c r="I37" s="242"/>
      <c r="J37" s="242"/>
      <c r="K37" s="242"/>
      <c r="L37" s="242"/>
      <c r="M37" s="242"/>
      <c r="N37" s="242"/>
      <c r="O37" s="242"/>
      <c r="P37" s="242"/>
      <c r="Q37" s="242"/>
      <c r="R37" s="242"/>
      <c r="S37" s="242"/>
      <c r="T37" s="243"/>
    </row>
    <row r="38" spans="1:20" ht="17.25" customHeight="1">
      <c r="A38" s="121"/>
      <c r="B38" s="242"/>
      <c r="C38" s="119" t="s">
        <v>110</v>
      </c>
      <c r="D38" s="242" t="s">
        <v>463</v>
      </c>
      <c r="E38" s="242"/>
      <c r="F38" s="242"/>
      <c r="G38" s="242"/>
      <c r="H38" s="242"/>
      <c r="I38" s="242"/>
      <c r="J38" s="242"/>
      <c r="K38" s="242"/>
      <c r="L38" s="242"/>
      <c r="M38" s="242"/>
      <c r="N38" s="242"/>
      <c r="O38" s="242"/>
      <c r="P38" s="242"/>
      <c r="Q38" s="242"/>
      <c r="R38" s="242"/>
      <c r="S38" s="242"/>
      <c r="T38" s="243"/>
    </row>
    <row r="39" spans="1:20" ht="17.25" customHeight="1">
      <c r="A39" s="121"/>
      <c r="B39" s="242"/>
      <c r="C39" s="242"/>
      <c r="D39" s="245" t="s">
        <v>2</v>
      </c>
      <c r="E39" s="897" t="s">
        <v>464</v>
      </c>
      <c r="F39" s="897"/>
      <c r="G39" s="896">
        <v>1</v>
      </c>
      <c r="H39" s="896"/>
      <c r="I39" s="896"/>
      <c r="J39" s="245" t="s">
        <v>465</v>
      </c>
      <c r="K39" s="898" t="s">
        <v>466</v>
      </c>
      <c r="L39" s="898"/>
      <c r="M39" s="898"/>
      <c r="N39" s="898"/>
      <c r="O39" s="896">
        <v>1</v>
      </c>
      <c r="P39" s="896"/>
      <c r="Q39" s="242"/>
      <c r="R39" s="242"/>
      <c r="S39" s="242"/>
      <c r="T39" s="243"/>
    </row>
    <row r="40" spans="1:20" ht="17.25" customHeight="1">
      <c r="A40" s="121"/>
      <c r="B40" s="242"/>
      <c r="C40" s="242"/>
      <c r="D40" s="245" t="s">
        <v>467</v>
      </c>
      <c r="E40" s="242" t="s">
        <v>698</v>
      </c>
      <c r="F40" s="242"/>
      <c r="G40" s="242"/>
      <c r="H40" s="242"/>
      <c r="I40" s="242"/>
      <c r="J40" s="242"/>
      <c r="K40" s="242"/>
      <c r="L40" s="242"/>
      <c r="M40" s="242"/>
      <c r="N40" s="242"/>
      <c r="O40" s="242"/>
      <c r="P40" s="242"/>
      <c r="Q40" s="242"/>
      <c r="R40" s="242"/>
      <c r="S40" s="242"/>
      <c r="T40" s="243"/>
    </row>
    <row r="41" spans="1:20" ht="17.25" customHeight="1">
      <c r="A41" s="121"/>
      <c r="B41" s="242"/>
      <c r="C41" s="242"/>
      <c r="D41" s="242"/>
      <c r="E41" s="247" t="s">
        <v>468</v>
      </c>
      <c r="F41" s="883"/>
      <c r="G41" s="883"/>
      <c r="H41" s="883"/>
      <c r="I41" s="883"/>
      <c r="J41" s="883"/>
      <c r="K41" s="883"/>
      <c r="L41" s="883"/>
      <c r="M41" s="883"/>
      <c r="N41" s="883"/>
      <c r="O41" s="883"/>
      <c r="P41" s="883"/>
      <c r="Q41" s="883"/>
      <c r="R41" s="883"/>
      <c r="S41" s="883"/>
      <c r="T41" s="243" t="s">
        <v>469</v>
      </c>
    </row>
    <row r="42" spans="1:20" ht="17.25" customHeight="1">
      <c r="A42" s="121"/>
      <c r="B42" s="242"/>
      <c r="C42" s="119" t="s">
        <v>110</v>
      </c>
      <c r="D42" s="242" t="s">
        <v>699</v>
      </c>
      <c r="E42" s="242"/>
      <c r="F42" s="242"/>
      <c r="G42" s="242"/>
      <c r="H42" s="242"/>
      <c r="I42" s="242"/>
      <c r="J42" s="242"/>
      <c r="K42" s="242"/>
      <c r="L42" s="242"/>
      <c r="M42" s="242"/>
      <c r="N42" s="242"/>
      <c r="O42" s="242"/>
      <c r="P42" s="242"/>
      <c r="Q42" s="242"/>
      <c r="R42" s="242"/>
      <c r="S42" s="242"/>
      <c r="T42" s="243"/>
    </row>
    <row r="43" spans="1:20" ht="17.25" customHeight="1">
      <c r="A43" s="121"/>
      <c r="B43" s="242"/>
      <c r="C43" s="242"/>
      <c r="D43" s="881" t="s">
        <v>470</v>
      </c>
      <c r="E43" s="881"/>
      <c r="F43" s="881"/>
      <c r="G43" s="883"/>
      <c r="H43" s="883"/>
      <c r="I43" s="883"/>
      <c r="J43" s="883"/>
      <c r="K43" s="883"/>
      <c r="L43" s="883"/>
      <c r="M43" s="883"/>
      <c r="N43" s="883"/>
      <c r="O43" s="883"/>
      <c r="P43" s="885">
        <v>1</v>
      </c>
      <c r="Q43" s="885"/>
      <c r="R43" s="242"/>
      <c r="S43" s="242"/>
      <c r="T43" s="243"/>
    </row>
    <row r="44" spans="1:20" ht="17.25" customHeight="1">
      <c r="A44" s="122"/>
      <c r="B44" s="244"/>
      <c r="C44" s="244"/>
      <c r="D44" s="882" t="s">
        <v>471</v>
      </c>
      <c r="E44" s="882"/>
      <c r="F44" s="882"/>
      <c r="G44" s="884"/>
      <c r="H44" s="884"/>
      <c r="I44" s="884"/>
      <c r="J44" s="884"/>
      <c r="K44" s="884"/>
      <c r="L44" s="884"/>
      <c r="M44" s="884"/>
      <c r="N44" s="884"/>
      <c r="O44" s="884"/>
      <c r="P44" s="886">
        <v>1</v>
      </c>
      <c r="Q44" s="886"/>
      <c r="R44" s="244"/>
      <c r="S44" s="244"/>
      <c r="T44" s="241"/>
    </row>
    <row r="45" spans="1:20" ht="17.25" customHeight="1">
      <c r="A45" s="50" t="s">
        <v>472</v>
      </c>
      <c r="B45" s="726" t="s">
        <v>74</v>
      </c>
      <c r="C45" s="726"/>
      <c r="D45" s="726"/>
      <c r="E45" s="726"/>
      <c r="F45" s="726"/>
      <c r="G45" s="726"/>
      <c r="H45" s="726"/>
      <c r="I45" s="726"/>
      <c r="J45" s="726"/>
      <c r="K45" s="726"/>
      <c r="L45" s="726"/>
      <c r="M45" s="726"/>
      <c r="N45" s="726"/>
      <c r="O45" s="726"/>
      <c r="P45" s="726"/>
      <c r="Q45" s="726"/>
      <c r="R45" s="726"/>
      <c r="S45" s="726"/>
      <c r="T45" s="727"/>
    </row>
    <row r="46" spans="1:20" ht="17.25" customHeight="1">
      <c r="A46" s="121"/>
      <c r="B46" s="648" t="s">
        <v>136</v>
      </c>
      <c r="C46" s="648"/>
      <c r="D46" s="648"/>
      <c r="E46" s="648"/>
      <c r="F46" s="648"/>
      <c r="G46" s="878" t="str">
        <f>ご使用方法・データ入力!D52</f>
        <v>Kaigai Kenshu Inc.</v>
      </c>
      <c r="H46" s="878"/>
      <c r="I46" s="878"/>
      <c r="J46" s="878"/>
      <c r="K46" s="878"/>
      <c r="L46" s="878"/>
      <c r="M46" s="878"/>
      <c r="N46" s="878"/>
      <c r="O46" s="878"/>
      <c r="P46" s="878"/>
      <c r="Q46" s="878"/>
      <c r="R46" s="878"/>
      <c r="S46" s="878"/>
      <c r="T46" s="903"/>
    </row>
    <row r="47" spans="1:20" ht="17.25" customHeight="1">
      <c r="A47" s="121"/>
      <c r="B47" s="648" t="s">
        <v>260</v>
      </c>
      <c r="C47" s="648"/>
      <c r="D47" s="648"/>
      <c r="E47" s="648"/>
      <c r="F47" s="648"/>
      <c r="G47" s="887">
        <f>②海外研修実施計画の概要!F64:S64</f>
        <v>0</v>
      </c>
      <c r="H47" s="887"/>
      <c r="I47" s="887"/>
      <c r="J47" s="887"/>
      <c r="K47" s="887"/>
      <c r="L47" s="887"/>
      <c r="M47" s="887"/>
      <c r="N47" s="887"/>
      <c r="O47" s="887"/>
      <c r="P47" s="887"/>
      <c r="Q47" s="887"/>
      <c r="R47" s="887"/>
      <c r="S47" s="887"/>
      <c r="T47" s="902"/>
    </row>
    <row r="48" spans="1:20" ht="17.25" customHeight="1">
      <c r="A48" s="121"/>
      <c r="B48" s="758" t="s">
        <v>261</v>
      </c>
      <c r="C48" s="758"/>
      <c r="D48" s="758"/>
      <c r="E48" s="758"/>
      <c r="F48" s="758"/>
      <c r="G48" s="900" t="str">
        <f>②海外研修実施計画の概要!F65</f>
        <v>Jakarta Rd. 123, Jakarta, Indonesia／TEL +62123456789／FAX -</v>
      </c>
      <c r="H48" s="900"/>
      <c r="I48" s="900"/>
      <c r="J48" s="900"/>
      <c r="K48" s="900"/>
      <c r="L48" s="900"/>
      <c r="M48" s="900"/>
      <c r="N48" s="900"/>
      <c r="O48" s="900"/>
      <c r="P48" s="900"/>
      <c r="Q48" s="900"/>
      <c r="R48" s="900"/>
      <c r="S48" s="900"/>
      <c r="T48" s="901"/>
    </row>
    <row r="49" spans="1:20" ht="17.25" customHeight="1">
      <c r="A49" s="121"/>
      <c r="B49" s="758"/>
      <c r="C49" s="758"/>
      <c r="D49" s="758"/>
      <c r="E49" s="758"/>
      <c r="F49" s="758"/>
      <c r="G49" s="900"/>
      <c r="H49" s="900"/>
      <c r="I49" s="900"/>
      <c r="J49" s="900"/>
      <c r="K49" s="900"/>
      <c r="L49" s="900"/>
      <c r="M49" s="900"/>
      <c r="N49" s="900"/>
      <c r="O49" s="900"/>
      <c r="P49" s="900"/>
      <c r="Q49" s="900"/>
      <c r="R49" s="900"/>
      <c r="S49" s="900"/>
      <c r="T49" s="901"/>
    </row>
    <row r="50" spans="1:20" ht="17.25" customHeight="1">
      <c r="A50" s="121"/>
      <c r="B50" s="648" t="s">
        <v>262</v>
      </c>
      <c r="C50" s="648"/>
      <c r="D50" s="648"/>
      <c r="E50" s="648"/>
      <c r="F50" s="648"/>
      <c r="G50" s="887">
        <f>②海外研修実施計画の概要!F67:S67</f>
        <v>0</v>
      </c>
      <c r="H50" s="887"/>
      <c r="I50" s="887"/>
      <c r="J50" s="887"/>
      <c r="K50" s="887"/>
      <c r="L50" s="887"/>
      <c r="M50" s="887"/>
      <c r="N50" s="887"/>
      <c r="O50" s="887"/>
      <c r="P50" s="887"/>
      <c r="Q50" s="887"/>
      <c r="R50" s="887"/>
      <c r="S50" s="887"/>
      <c r="T50" s="902"/>
    </row>
    <row r="51" spans="1:20" ht="17.25" customHeight="1">
      <c r="A51" s="121"/>
      <c r="B51" s="648" t="s">
        <v>263</v>
      </c>
      <c r="C51" s="648"/>
      <c r="D51" s="648"/>
      <c r="E51" s="648"/>
      <c r="F51" s="648"/>
      <c r="G51" s="648"/>
      <c r="H51" s="648"/>
      <c r="I51" s="648"/>
      <c r="J51" s="648"/>
      <c r="K51" s="119" t="s">
        <v>303</v>
      </c>
      <c r="L51" s="893">
        <f>②海外研修実施計画の概要!K68</f>
        <v>1</v>
      </c>
      <c r="M51" s="893"/>
      <c r="N51" s="893"/>
      <c r="O51" s="894">
        <f>②海外研修実施計画の概要!N68</f>
        <v>1</v>
      </c>
      <c r="P51" s="894"/>
      <c r="Q51" s="895">
        <f>②海外研修実施計画の概要!P68</f>
        <v>1</v>
      </c>
      <c r="R51" s="895"/>
      <c r="S51" s="263">
        <f>②海外研修実施計画の概要!R68</f>
        <v>0.01</v>
      </c>
      <c r="T51" s="118" t="s">
        <v>304</v>
      </c>
    </row>
    <row r="52" spans="1:20" ht="17.25" customHeight="1">
      <c r="A52" s="121"/>
      <c r="B52" s="648" t="s">
        <v>264</v>
      </c>
      <c r="C52" s="648"/>
      <c r="D52" s="648"/>
      <c r="E52" s="648"/>
      <c r="F52" s="648"/>
      <c r="G52" s="648"/>
      <c r="H52" s="648"/>
      <c r="I52" s="648"/>
      <c r="J52" s="648"/>
      <c r="K52" s="648"/>
      <c r="L52" s="648"/>
      <c r="M52" s="648"/>
      <c r="N52" s="648"/>
      <c r="O52" s="648"/>
      <c r="P52" s="648"/>
      <c r="Q52" s="648"/>
      <c r="R52" s="648"/>
      <c r="S52" s="648"/>
      <c r="T52" s="649"/>
    </row>
    <row r="53" spans="1:20" ht="17.25" customHeight="1">
      <c r="A53" s="121"/>
      <c r="B53" s="539">
        <f>②海外研修実施計画の概要!B70</f>
        <v>0</v>
      </c>
      <c r="C53" s="539"/>
      <c r="D53" s="539"/>
      <c r="E53" s="539"/>
      <c r="F53" s="539"/>
      <c r="G53" s="539"/>
      <c r="H53" s="539"/>
      <c r="I53" s="539"/>
      <c r="J53" s="539"/>
      <c r="K53" s="539"/>
      <c r="L53" s="539"/>
      <c r="M53" s="539"/>
      <c r="N53" s="539"/>
      <c r="O53" s="539"/>
      <c r="P53" s="539"/>
      <c r="Q53" s="539"/>
      <c r="R53" s="539"/>
      <c r="S53" s="539"/>
      <c r="T53" s="852"/>
    </row>
    <row r="54" spans="1:20" ht="17.25" customHeight="1">
      <c r="A54" s="122"/>
      <c r="B54" s="847"/>
      <c r="C54" s="847"/>
      <c r="D54" s="847"/>
      <c r="E54" s="847"/>
      <c r="F54" s="847"/>
      <c r="G54" s="847"/>
      <c r="H54" s="847"/>
      <c r="I54" s="847"/>
      <c r="J54" s="847"/>
      <c r="K54" s="847"/>
      <c r="L54" s="847"/>
      <c r="M54" s="847"/>
      <c r="N54" s="847"/>
      <c r="O54" s="847"/>
      <c r="P54" s="847"/>
      <c r="Q54" s="847"/>
      <c r="R54" s="847"/>
      <c r="S54" s="847"/>
      <c r="T54" s="854"/>
    </row>
    <row r="55" spans="1:20" ht="17.25" customHeight="1">
      <c r="A55" s="50" t="s">
        <v>129</v>
      </c>
      <c r="B55" s="727" t="s">
        <v>488</v>
      </c>
      <c r="C55" s="753"/>
      <c r="D55" s="753"/>
      <c r="E55" s="753"/>
      <c r="F55" s="753"/>
      <c r="G55" s="753"/>
      <c r="H55" s="753"/>
      <c r="I55" s="753"/>
      <c r="J55" s="753"/>
      <c r="K55" s="753"/>
      <c r="L55" s="753"/>
      <c r="M55" s="753"/>
      <c r="N55" s="753"/>
      <c r="O55" s="753"/>
      <c r="P55" s="753"/>
      <c r="Q55" s="753"/>
      <c r="R55" s="753"/>
      <c r="S55" s="753"/>
      <c r="T55" s="753"/>
    </row>
    <row r="56" spans="1:20" ht="17.25" customHeight="1">
      <c r="A56" s="121"/>
      <c r="B56" s="462" t="s">
        <v>131</v>
      </c>
      <c r="C56" s="462"/>
      <c r="D56" s="462"/>
      <c r="E56" s="462"/>
      <c r="F56" s="503">
        <f>ご使用方法・データ入力!D38</f>
        <v>1</v>
      </c>
      <c r="G56" s="462"/>
      <c r="H56" s="648" t="s">
        <v>132</v>
      </c>
      <c r="I56" s="648"/>
      <c r="J56" s="878" t="str">
        <f>ご使用方法・データ入力!D39</f>
        <v>英語</v>
      </c>
      <c r="K56" s="878"/>
      <c r="L56" s="878"/>
      <c r="M56" s="878"/>
      <c r="N56" s="878"/>
      <c r="O56" s="878"/>
      <c r="P56" s="186"/>
      <c r="Q56" s="186"/>
      <c r="R56" s="186"/>
      <c r="S56" s="186"/>
      <c r="T56" s="118"/>
    </row>
    <row r="57" spans="1:20" ht="17.25" customHeight="1">
      <c r="A57" s="121"/>
      <c r="B57" s="462" t="s">
        <v>133</v>
      </c>
      <c r="C57" s="462"/>
      <c r="D57" s="462"/>
      <c r="E57" s="462"/>
      <c r="F57" s="773" t="str">
        <f>①海外研修実施希望申込書!D60</f>
        <v>英語</v>
      </c>
      <c r="G57" s="773"/>
      <c r="H57" s="773"/>
      <c r="I57" s="773"/>
      <c r="J57" s="502" t="str">
        <f>①海外研修実施希望申込書!G60</f>
        <v>⇔</v>
      </c>
      <c r="K57" s="773" t="str">
        <f>①海外研修実施希望申込書!H60</f>
        <v>インドネシア語</v>
      </c>
      <c r="L57" s="773"/>
      <c r="M57" s="773"/>
      <c r="N57" s="773"/>
      <c r="O57" s="773"/>
      <c r="P57" s="773"/>
      <c r="Q57" s="462"/>
      <c r="R57" s="462"/>
      <c r="S57" s="462"/>
      <c r="T57" s="463"/>
    </row>
    <row r="58" spans="1:20" ht="17.25" customHeight="1">
      <c r="A58" s="121"/>
      <c r="B58" s="180"/>
      <c r="C58" s="623" t="s">
        <v>237</v>
      </c>
      <c r="D58" s="623"/>
      <c r="E58" s="623"/>
      <c r="F58" s="623"/>
      <c r="G58" s="623" t="s">
        <v>238</v>
      </c>
      <c r="H58" s="623"/>
      <c r="I58" s="623"/>
      <c r="J58" s="623"/>
      <c r="K58" s="623"/>
      <c r="L58" s="623"/>
      <c r="M58" s="623"/>
      <c r="N58" s="623"/>
      <c r="O58" s="623"/>
      <c r="P58" s="623"/>
      <c r="Q58" s="623"/>
      <c r="R58" s="623" t="s">
        <v>239</v>
      </c>
      <c r="S58" s="623"/>
      <c r="T58" s="623"/>
    </row>
    <row r="59" spans="1:20" ht="17.25" customHeight="1">
      <c r="A59" s="121"/>
      <c r="B59" s="265" t="s">
        <v>230</v>
      </c>
      <c r="C59" s="876">
        <f>②海外研修実施計画の概要!C30</f>
        <v>0</v>
      </c>
      <c r="D59" s="876"/>
      <c r="E59" s="876"/>
      <c r="F59" s="876"/>
      <c r="G59" s="876" t="str">
        <f>②海外研修実施計画の概要!F30</f>
        <v>●●株式会社　生産本部　部長</v>
      </c>
      <c r="H59" s="876"/>
      <c r="I59" s="876"/>
      <c r="J59" s="876"/>
      <c r="K59" s="876"/>
      <c r="L59" s="876"/>
      <c r="M59" s="876"/>
      <c r="N59" s="876"/>
      <c r="O59" s="876"/>
      <c r="P59" s="876"/>
      <c r="Q59" s="876"/>
      <c r="R59" s="877">
        <f>②海外研修実施計画の概要!Q30</f>
        <v>20</v>
      </c>
      <c r="S59" s="877"/>
      <c r="T59" s="877"/>
    </row>
    <row r="60" spans="1:20" ht="17.25" customHeight="1">
      <c r="A60" s="121"/>
      <c r="B60" s="266" t="s">
        <v>231</v>
      </c>
      <c r="C60" s="879">
        <f>②海外研修実施計画の概要!C31</f>
        <v>0</v>
      </c>
      <c r="D60" s="879"/>
      <c r="E60" s="879"/>
      <c r="F60" s="879"/>
      <c r="G60" s="879">
        <f>②海外研修実施計画の概要!F31</f>
        <v>0</v>
      </c>
      <c r="H60" s="879"/>
      <c r="I60" s="879"/>
      <c r="J60" s="879"/>
      <c r="K60" s="879"/>
      <c r="L60" s="879"/>
      <c r="M60" s="879"/>
      <c r="N60" s="879"/>
      <c r="O60" s="879"/>
      <c r="P60" s="879"/>
      <c r="Q60" s="879"/>
      <c r="R60" s="880">
        <f>②海外研修実施計画の概要!Q31</f>
        <v>0</v>
      </c>
      <c r="S60" s="880"/>
      <c r="T60" s="880"/>
    </row>
    <row r="61" spans="1:20" ht="17.25" customHeight="1">
      <c r="A61" s="121"/>
      <c r="B61" s="266" t="s">
        <v>232</v>
      </c>
      <c r="C61" s="879">
        <f>②海外研修実施計画の概要!C32</f>
        <v>0</v>
      </c>
      <c r="D61" s="879"/>
      <c r="E61" s="879"/>
      <c r="F61" s="879"/>
      <c r="G61" s="879">
        <f>②海外研修実施計画の概要!F32</f>
        <v>0</v>
      </c>
      <c r="H61" s="879"/>
      <c r="I61" s="879"/>
      <c r="J61" s="879"/>
      <c r="K61" s="879"/>
      <c r="L61" s="879"/>
      <c r="M61" s="879"/>
      <c r="N61" s="879"/>
      <c r="O61" s="879"/>
      <c r="P61" s="879"/>
      <c r="Q61" s="879"/>
      <c r="R61" s="880">
        <f>②海外研修実施計画の概要!Q32</f>
        <v>0</v>
      </c>
      <c r="S61" s="880"/>
      <c r="T61" s="880"/>
    </row>
    <row r="62" spans="1:20" ht="17.25" customHeight="1">
      <c r="A62" s="122"/>
      <c r="B62" s="468" t="s">
        <v>233</v>
      </c>
      <c r="C62" s="904">
        <f>②海外研修実施計画の概要!C33</f>
        <v>0</v>
      </c>
      <c r="D62" s="904"/>
      <c r="E62" s="904"/>
      <c r="F62" s="904"/>
      <c r="G62" s="904">
        <f>②海外研修実施計画の概要!F33</f>
        <v>0</v>
      </c>
      <c r="H62" s="904"/>
      <c r="I62" s="904"/>
      <c r="J62" s="904"/>
      <c r="K62" s="904"/>
      <c r="L62" s="904"/>
      <c r="M62" s="904"/>
      <c r="N62" s="904"/>
      <c r="O62" s="904"/>
      <c r="P62" s="904"/>
      <c r="Q62" s="904"/>
      <c r="R62" s="905">
        <f>②海外研修実施計画の概要!Q33</f>
        <v>0</v>
      </c>
      <c r="S62" s="905"/>
      <c r="T62" s="905"/>
    </row>
    <row r="63" spans="1:20" ht="17.25" customHeight="1">
      <c r="A63" s="50" t="s">
        <v>473</v>
      </c>
      <c r="B63" s="727" t="s">
        <v>474</v>
      </c>
      <c r="C63" s="753"/>
      <c r="D63" s="753"/>
      <c r="E63" s="753"/>
      <c r="F63" s="753"/>
      <c r="G63" s="753"/>
      <c r="H63" s="753"/>
      <c r="I63" s="753"/>
      <c r="J63" s="753"/>
      <c r="K63" s="753"/>
      <c r="L63" s="753"/>
      <c r="M63" s="753"/>
      <c r="N63" s="753"/>
      <c r="O63" s="753"/>
      <c r="P63" s="753"/>
      <c r="Q63" s="753"/>
      <c r="R63" s="753"/>
      <c r="S63" s="753"/>
      <c r="T63" s="753"/>
    </row>
    <row r="64" spans="1:20" ht="17.25" customHeight="1">
      <c r="A64" s="121"/>
      <c r="B64" s="179" t="s">
        <v>37</v>
      </c>
      <c r="C64" s="596"/>
      <c r="D64" s="596"/>
      <c r="E64" s="596"/>
      <c r="F64" s="596"/>
      <c r="G64" s="596"/>
      <c r="H64" s="596"/>
      <c r="I64" s="596"/>
      <c r="J64" s="596"/>
      <c r="K64" s="596"/>
      <c r="L64" s="596"/>
      <c r="M64" s="596"/>
      <c r="N64" s="596"/>
      <c r="O64" s="596"/>
      <c r="P64" s="596"/>
      <c r="Q64" s="596"/>
      <c r="R64" s="596"/>
      <c r="S64" s="596"/>
      <c r="T64" s="597"/>
    </row>
    <row r="65" spans="1:20" ht="17.25" customHeight="1">
      <c r="A65" s="121"/>
      <c r="B65" s="179" t="s">
        <v>38</v>
      </c>
      <c r="C65" s="596"/>
      <c r="D65" s="596"/>
      <c r="E65" s="596"/>
      <c r="F65" s="596"/>
      <c r="G65" s="596"/>
      <c r="H65" s="596"/>
      <c r="I65" s="596"/>
      <c r="J65" s="596"/>
      <c r="K65" s="596"/>
      <c r="L65" s="596"/>
      <c r="M65" s="596"/>
      <c r="N65" s="596"/>
      <c r="O65" s="596"/>
      <c r="P65" s="596"/>
      <c r="Q65" s="596"/>
      <c r="R65" s="596"/>
      <c r="S65" s="596"/>
      <c r="T65" s="597"/>
    </row>
    <row r="66" spans="1:20" ht="17.25" customHeight="1">
      <c r="A66" s="121"/>
      <c r="B66" s="179" t="s">
        <v>39</v>
      </c>
      <c r="C66" s="596"/>
      <c r="D66" s="596"/>
      <c r="E66" s="596"/>
      <c r="F66" s="596"/>
      <c r="G66" s="596"/>
      <c r="H66" s="596"/>
      <c r="I66" s="596"/>
      <c r="J66" s="596"/>
      <c r="K66" s="596"/>
      <c r="L66" s="596"/>
      <c r="M66" s="596"/>
      <c r="N66" s="596"/>
      <c r="O66" s="596"/>
      <c r="P66" s="596"/>
      <c r="Q66" s="596"/>
      <c r="R66" s="596"/>
      <c r="S66" s="596"/>
      <c r="T66" s="597"/>
    </row>
    <row r="67" spans="1:20" ht="17.25" customHeight="1">
      <c r="A67" s="50" t="s">
        <v>475</v>
      </c>
      <c r="B67" s="727" t="s">
        <v>476</v>
      </c>
      <c r="C67" s="753"/>
      <c r="D67" s="753"/>
      <c r="E67" s="753"/>
      <c r="F67" s="753"/>
      <c r="G67" s="753"/>
      <c r="H67" s="753"/>
      <c r="I67" s="753"/>
      <c r="J67" s="753"/>
      <c r="K67" s="753"/>
      <c r="L67" s="753"/>
      <c r="M67" s="753"/>
      <c r="N67" s="753"/>
      <c r="O67" s="753"/>
      <c r="P67" s="753"/>
      <c r="Q67" s="753"/>
      <c r="R67" s="753"/>
      <c r="S67" s="753"/>
      <c r="T67" s="753"/>
    </row>
    <row r="68" spans="1:20" ht="17.25" customHeight="1">
      <c r="A68" s="121"/>
      <c r="B68" s="179" t="s">
        <v>37</v>
      </c>
      <c r="C68" s="596"/>
      <c r="D68" s="596"/>
      <c r="E68" s="596"/>
      <c r="F68" s="596"/>
      <c r="G68" s="596"/>
      <c r="H68" s="596"/>
      <c r="I68" s="596"/>
      <c r="J68" s="596"/>
      <c r="K68" s="596"/>
      <c r="L68" s="596"/>
      <c r="M68" s="596"/>
      <c r="N68" s="596"/>
      <c r="O68" s="596"/>
      <c r="P68" s="596"/>
      <c r="Q68" s="596"/>
      <c r="R68" s="596"/>
      <c r="S68" s="596"/>
      <c r="T68" s="597"/>
    </row>
    <row r="69" spans="1:20" ht="17.25" customHeight="1">
      <c r="A69" s="121"/>
      <c r="B69" s="179" t="s">
        <v>38</v>
      </c>
      <c r="C69" s="596"/>
      <c r="D69" s="596"/>
      <c r="E69" s="596"/>
      <c r="F69" s="596"/>
      <c r="G69" s="596"/>
      <c r="H69" s="596"/>
      <c r="I69" s="596"/>
      <c r="J69" s="596"/>
      <c r="K69" s="596"/>
      <c r="L69" s="596"/>
      <c r="M69" s="596"/>
      <c r="N69" s="596"/>
      <c r="O69" s="596"/>
      <c r="P69" s="596"/>
      <c r="Q69" s="596"/>
      <c r="R69" s="596"/>
      <c r="S69" s="596"/>
      <c r="T69" s="597"/>
    </row>
    <row r="70" spans="1:20" ht="17.25" customHeight="1">
      <c r="A70" s="122"/>
      <c r="B70" s="176" t="s">
        <v>39</v>
      </c>
      <c r="C70" s="673"/>
      <c r="D70" s="673"/>
      <c r="E70" s="673"/>
      <c r="F70" s="673"/>
      <c r="G70" s="673"/>
      <c r="H70" s="673"/>
      <c r="I70" s="673"/>
      <c r="J70" s="673"/>
      <c r="K70" s="673"/>
      <c r="L70" s="673"/>
      <c r="M70" s="673"/>
      <c r="N70" s="673"/>
      <c r="O70" s="673"/>
      <c r="P70" s="673"/>
      <c r="Q70" s="673"/>
      <c r="R70" s="673"/>
      <c r="S70" s="673"/>
      <c r="T70" s="907"/>
    </row>
    <row r="71" spans="1:20" ht="17.25" customHeight="1">
      <c r="A71" s="50" t="s">
        <v>271</v>
      </c>
      <c r="B71" s="726" t="s">
        <v>477</v>
      </c>
      <c r="C71" s="726"/>
      <c r="D71" s="726"/>
      <c r="E71" s="726"/>
      <c r="F71" s="726"/>
      <c r="G71" s="726"/>
      <c r="H71" s="726"/>
      <c r="I71" s="726"/>
      <c r="J71" s="726"/>
      <c r="K71" s="726"/>
      <c r="L71" s="726"/>
      <c r="M71" s="726"/>
      <c r="N71" s="726"/>
      <c r="O71" s="726"/>
      <c r="P71" s="726"/>
      <c r="Q71" s="726"/>
      <c r="R71" s="726"/>
      <c r="S71" s="726"/>
      <c r="T71" s="727"/>
    </row>
    <row r="72" spans="1:20" s="187" customFormat="1" ht="17.25" customHeight="1">
      <c r="A72" s="50" t="s">
        <v>479</v>
      </c>
      <c r="B72" s="726" t="s">
        <v>480</v>
      </c>
      <c r="C72" s="726"/>
      <c r="D72" s="726"/>
      <c r="E72" s="726"/>
      <c r="F72" s="726"/>
      <c r="G72" s="726"/>
      <c r="H72" s="726"/>
      <c r="I72" s="726"/>
      <c r="J72" s="726"/>
      <c r="K72" s="726"/>
      <c r="L72" s="726"/>
      <c r="M72" s="726"/>
      <c r="N72" s="726"/>
      <c r="O72" s="726"/>
      <c r="P72" s="726"/>
      <c r="Q72" s="726"/>
      <c r="R72" s="726"/>
      <c r="S72" s="726"/>
      <c r="T72" s="727"/>
    </row>
    <row r="73" spans="1:20" ht="17.25" customHeight="1">
      <c r="A73" s="121"/>
      <c r="B73" s="179" t="s">
        <v>37</v>
      </c>
      <c r="C73" s="775" t="s">
        <v>478</v>
      </c>
      <c r="D73" s="775"/>
      <c r="E73" s="775"/>
      <c r="F73" s="775"/>
      <c r="G73" s="775"/>
      <c r="H73" s="775"/>
      <c r="I73" s="775"/>
      <c r="J73" s="775"/>
      <c r="K73" s="775"/>
      <c r="L73" s="775"/>
      <c r="M73" s="775"/>
      <c r="N73" s="775"/>
      <c r="O73" s="775"/>
      <c r="P73" s="775"/>
      <c r="Q73" s="775"/>
      <c r="R73" s="775"/>
      <c r="S73" s="775"/>
      <c r="T73" s="899"/>
    </row>
    <row r="74" spans="1:20" ht="17.25" customHeight="1">
      <c r="A74" s="121"/>
      <c r="B74" s="174"/>
      <c r="C74" s="668"/>
      <c r="D74" s="668"/>
      <c r="E74" s="668"/>
      <c r="F74" s="668"/>
      <c r="G74" s="668"/>
      <c r="H74" s="668"/>
      <c r="I74" s="668"/>
      <c r="J74" s="668"/>
      <c r="K74" s="668"/>
      <c r="L74" s="668"/>
      <c r="M74" s="668"/>
      <c r="N74" s="668"/>
      <c r="O74" s="668"/>
      <c r="P74" s="668"/>
      <c r="Q74" s="668"/>
      <c r="R74" s="668"/>
      <c r="S74" s="668"/>
      <c r="T74" s="906"/>
    </row>
    <row r="75" spans="1:20" ht="17.25" customHeight="1">
      <c r="A75" s="121"/>
      <c r="B75" s="119"/>
      <c r="C75" s="668"/>
      <c r="D75" s="668"/>
      <c r="E75" s="668"/>
      <c r="F75" s="668"/>
      <c r="G75" s="668"/>
      <c r="H75" s="668"/>
      <c r="I75" s="668"/>
      <c r="J75" s="668"/>
      <c r="K75" s="668"/>
      <c r="L75" s="668"/>
      <c r="M75" s="668"/>
      <c r="N75" s="668"/>
      <c r="O75" s="668"/>
      <c r="P75" s="668"/>
      <c r="Q75" s="668"/>
      <c r="R75" s="668"/>
      <c r="S75" s="668"/>
      <c r="T75" s="906"/>
    </row>
    <row r="76" spans="1:20" ht="17.25" customHeight="1">
      <c r="A76" s="121"/>
      <c r="B76" s="179" t="s">
        <v>38</v>
      </c>
      <c r="C76" s="775" t="s">
        <v>483</v>
      </c>
      <c r="D76" s="775"/>
      <c r="E76" s="775"/>
      <c r="F76" s="775"/>
      <c r="G76" s="775"/>
      <c r="H76" s="775"/>
      <c r="I76" s="775"/>
      <c r="J76" s="775"/>
      <c r="K76" s="775"/>
      <c r="L76" s="775"/>
      <c r="M76" s="775"/>
      <c r="N76" s="775"/>
      <c r="O76" s="775"/>
      <c r="P76" s="775"/>
      <c r="Q76" s="775"/>
      <c r="R76" s="775"/>
      <c r="S76" s="775"/>
      <c r="T76" s="899"/>
    </row>
    <row r="77" spans="1:20" ht="17.25" customHeight="1">
      <c r="A77" s="121"/>
      <c r="B77" s="174"/>
      <c r="C77" s="668"/>
      <c r="D77" s="668"/>
      <c r="E77" s="668"/>
      <c r="F77" s="668"/>
      <c r="G77" s="668"/>
      <c r="H77" s="668"/>
      <c r="I77" s="668"/>
      <c r="J77" s="668"/>
      <c r="K77" s="668"/>
      <c r="L77" s="668"/>
      <c r="M77" s="668"/>
      <c r="N77" s="668"/>
      <c r="O77" s="668"/>
      <c r="P77" s="668"/>
      <c r="Q77" s="668"/>
      <c r="R77" s="668"/>
      <c r="S77" s="668"/>
      <c r="T77" s="906"/>
    </row>
    <row r="78" spans="1:20" ht="17.25" customHeight="1">
      <c r="A78" s="121"/>
      <c r="B78" s="119"/>
      <c r="C78" s="668"/>
      <c r="D78" s="668"/>
      <c r="E78" s="668"/>
      <c r="F78" s="668"/>
      <c r="G78" s="668"/>
      <c r="H78" s="668"/>
      <c r="I78" s="668"/>
      <c r="J78" s="668"/>
      <c r="K78" s="668"/>
      <c r="L78" s="668"/>
      <c r="M78" s="668"/>
      <c r="N78" s="668"/>
      <c r="O78" s="668"/>
      <c r="P78" s="668"/>
      <c r="Q78" s="668"/>
      <c r="R78" s="668"/>
      <c r="S78" s="668"/>
      <c r="T78" s="906"/>
    </row>
    <row r="79" spans="1:20" ht="17.25" customHeight="1">
      <c r="A79" s="121"/>
      <c r="B79" s="179" t="s">
        <v>39</v>
      </c>
      <c r="C79" s="775" t="s">
        <v>484</v>
      </c>
      <c r="D79" s="775"/>
      <c r="E79" s="775"/>
      <c r="F79" s="775"/>
      <c r="G79" s="775"/>
      <c r="H79" s="775"/>
      <c r="I79" s="775"/>
      <c r="J79" s="775"/>
      <c r="K79" s="775"/>
      <c r="L79" s="775"/>
      <c r="M79" s="775"/>
      <c r="N79" s="775"/>
      <c r="O79" s="775"/>
      <c r="P79" s="775"/>
      <c r="Q79" s="775"/>
      <c r="R79" s="775"/>
      <c r="S79" s="775"/>
      <c r="T79" s="899"/>
    </row>
    <row r="80" spans="1:20" ht="17.25" customHeight="1">
      <c r="A80" s="121"/>
      <c r="B80" s="174"/>
      <c r="C80" s="668"/>
      <c r="D80" s="668"/>
      <c r="E80" s="668"/>
      <c r="F80" s="668"/>
      <c r="G80" s="668"/>
      <c r="H80" s="668"/>
      <c r="I80" s="668"/>
      <c r="J80" s="668"/>
      <c r="K80" s="668"/>
      <c r="L80" s="668"/>
      <c r="M80" s="668"/>
      <c r="N80" s="668"/>
      <c r="O80" s="668"/>
      <c r="P80" s="668"/>
      <c r="Q80" s="668"/>
      <c r="R80" s="668"/>
      <c r="S80" s="668"/>
      <c r="T80" s="906"/>
    </row>
    <row r="81" spans="1:20" ht="17.25" customHeight="1">
      <c r="A81" s="121"/>
      <c r="B81" s="119"/>
      <c r="C81" s="668"/>
      <c r="D81" s="668"/>
      <c r="E81" s="668"/>
      <c r="F81" s="668"/>
      <c r="G81" s="668"/>
      <c r="H81" s="668"/>
      <c r="I81" s="668"/>
      <c r="J81" s="668"/>
      <c r="K81" s="668"/>
      <c r="L81" s="668"/>
      <c r="M81" s="668"/>
      <c r="N81" s="668"/>
      <c r="O81" s="668"/>
      <c r="P81" s="668"/>
      <c r="Q81" s="668"/>
      <c r="R81" s="668"/>
      <c r="S81" s="668"/>
      <c r="T81" s="906"/>
    </row>
    <row r="82" spans="1:20" ht="17.25" customHeight="1">
      <c r="A82" s="121"/>
      <c r="B82" s="179" t="s">
        <v>481</v>
      </c>
      <c r="C82" s="775" t="s">
        <v>485</v>
      </c>
      <c r="D82" s="775"/>
      <c r="E82" s="775"/>
      <c r="F82" s="775"/>
      <c r="G82" s="775"/>
      <c r="H82" s="775"/>
      <c r="I82" s="775"/>
      <c r="J82" s="775"/>
      <c r="K82" s="775"/>
      <c r="L82" s="775"/>
      <c r="M82" s="775"/>
      <c r="N82" s="775"/>
      <c r="O82" s="775"/>
      <c r="P82" s="775"/>
      <c r="Q82" s="775"/>
      <c r="R82" s="775"/>
      <c r="S82" s="775"/>
      <c r="T82" s="899"/>
    </row>
    <row r="83" spans="1:20" ht="17.25" customHeight="1">
      <c r="A83" s="121"/>
      <c r="B83" s="174"/>
      <c r="C83" s="668"/>
      <c r="D83" s="668"/>
      <c r="E83" s="668"/>
      <c r="F83" s="668"/>
      <c r="G83" s="668"/>
      <c r="H83" s="668"/>
      <c r="I83" s="668"/>
      <c r="J83" s="668"/>
      <c r="K83" s="668"/>
      <c r="L83" s="668"/>
      <c r="M83" s="668"/>
      <c r="N83" s="668"/>
      <c r="O83" s="668"/>
      <c r="P83" s="668"/>
      <c r="Q83" s="668"/>
      <c r="R83" s="668"/>
      <c r="S83" s="668"/>
      <c r="T83" s="906"/>
    </row>
    <row r="84" spans="1:20" ht="17.25" customHeight="1">
      <c r="A84" s="121"/>
      <c r="B84" s="119"/>
      <c r="C84" s="668"/>
      <c r="D84" s="668"/>
      <c r="E84" s="668"/>
      <c r="F84" s="668"/>
      <c r="G84" s="668"/>
      <c r="H84" s="668"/>
      <c r="I84" s="668"/>
      <c r="J84" s="668"/>
      <c r="K84" s="668"/>
      <c r="L84" s="668"/>
      <c r="M84" s="668"/>
      <c r="N84" s="668"/>
      <c r="O84" s="668"/>
      <c r="P84" s="668"/>
      <c r="Q84" s="668"/>
      <c r="R84" s="668"/>
      <c r="S84" s="668"/>
      <c r="T84" s="906"/>
    </row>
    <row r="85" spans="1:20" ht="17.25" customHeight="1">
      <c r="A85" s="121"/>
      <c r="B85" s="179" t="s">
        <v>482</v>
      </c>
      <c r="C85" s="775" t="s">
        <v>486</v>
      </c>
      <c r="D85" s="775"/>
      <c r="E85" s="775"/>
      <c r="F85" s="775"/>
      <c r="G85" s="775"/>
      <c r="H85" s="775"/>
      <c r="I85" s="775"/>
      <c r="J85" s="775"/>
      <c r="K85" s="775"/>
      <c r="L85" s="775"/>
      <c r="M85" s="775"/>
      <c r="N85" s="775"/>
      <c r="O85" s="775"/>
      <c r="P85" s="775"/>
      <c r="Q85" s="775"/>
      <c r="R85" s="775"/>
      <c r="S85" s="775"/>
      <c r="T85" s="899"/>
    </row>
    <row r="86" spans="1:20" ht="17.25" customHeight="1">
      <c r="A86" s="121"/>
      <c r="B86" s="174"/>
      <c r="C86" s="668"/>
      <c r="D86" s="668"/>
      <c r="E86" s="668"/>
      <c r="F86" s="668"/>
      <c r="G86" s="668"/>
      <c r="H86" s="668"/>
      <c r="I86" s="668"/>
      <c r="J86" s="668"/>
      <c r="K86" s="668"/>
      <c r="L86" s="668"/>
      <c r="M86" s="668"/>
      <c r="N86" s="668"/>
      <c r="O86" s="668"/>
      <c r="P86" s="668"/>
      <c r="Q86" s="668"/>
      <c r="R86" s="668"/>
      <c r="S86" s="668"/>
      <c r="T86" s="906"/>
    </row>
    <row r="87" spans="1:20" ht="17.25" customHeight="1">
      <c r="A87" s="121"/>
      <c r="B87" s="119"/>
      <c r="C87" s="668"/>
      <c r="D87" s="668"/>
      <c r="E87" s="668"/>
      <c r="F87" s="668"/>
      <c r="G87" s="668"/>
      <c r="H87" s="668"/>
      <c r="I87" s="668"/>
      <c r="J87" s="668"/>
      <c r="K87" s="668"/>
      <c r="L87" s="668"/>
      <c r="M87" s="668"/>
      <c r="N87" s="668"/>
      <c r="O87" s="668"/>
      <c r="P87" s="668"/>
      <c r="Q87" s="668"/>
      <c r="R87" s="668"/>
      <c r="S87" s="668"/>
      <c r="T87" s="906"/>
    </row>
    <row r="88" spans="1:20" ht="17.25" customHeight="1">
      <c r="A88" s="50" t="s">
        <v>493</v>
      </c>
      <c r="B88" s="726" t="s">
        <v>487</v>
      </c>
      <c r="C88" s="726"/>
      <c r="D88" s="726"/>
      <c r="E88" s="726"/>
      <c r="F88" s="726"/>
      <c r="G88" s="726"/>
      <c r="H88" s="726"/>
      <c r="I88" s="726"/>
      <c r="J88" s="726"/>
      <c r="K88" s="726"/>
      <c r="L88" s="726"/>
      <c r="M88" s="726"/>
      <c r="N88" s="726"/>
      <c r="O88" s="726"/>
      <c r="P88" s="726"/>
      <c r="Q88" s="726"/>
      <c r="R88" s="726"/>
      <c r="S88" s="726"/>
      <c r="T88" s="727"/>
    </row>
    <row r="89" spans="1:20" ht="17.25" customHeight="1">
      <c r="A89" s="121"/>
      <c r="B89" s="179" t="s">
        <v>494</v>
      </c>
      <c r="C89" s="186" t="s">
        <v>892</v>
      </c>
      <c r="D89" s="186"/>
      <c r="E89" s="186"/>
      <c r="F89" s="186"/>
      <c r="G89" s="186"/>
      <c r="H89" s="186"/>
      <c r="I89" s="186"/>
      <c r="J89" s="186"/>
      <c r="K89" s="186"/>
      <c r="L89" s="186"/>
      <c r="M89" s="186"/>
      <c r="N89" s="186"/>
      <c r="O89" s="186"/>
      <c r="P89" s="186"/>
      <c r="Q89" s="186"/>
      <c r="R89" s="186"/>
      <c r="S89" s="186"/>
      <c r="T89" s="118"/>
    </row>
    <row r="90" spans="1:20" s="187" customFormat="1" ht="17.25" customHeight="1">
      <c r="A90" s="121"/>
      <c r="B90" s="179" t="s">
        <v>6</v>
      </c>
      <c r="C90" s="186" t="s">
        <v>898</v>
      </c>
      <c r="D90" s="174"/>
      <c r="E90" s="186"/>
      <c r="F90" s="186"/>
      <c r="G90" s="186"/>
      <c r="H90" s="186"/>
      <c r="I90" s="186"/>
      <c r="J90" s="186"/>
      <c r="K90" s="186"/>
      <c r="L90" s="186"/>
      <c r="M90" s="186"/>
      <c r="N90" s="186"/>
      <c r="O90" s="186"/>
      <c r="P90" s="186"/>
      <c r="Q90" s="186"/>
      <c r="R90" s="186"/>
      <c r="S90" s="186"/>
      <c r="T90" s="118"/>
    </row>
    <row r="91" spans="1:20" ht="17.25" customHeight="1">
      <c r="A91" s="121"/>
      <c r="B91" s="179" t="s">
        <v>355</v>
      </c>
      <c r="C91" s="186" t="s">
        <v>495</v>
      </c>
      <c r="D91" s="186"/>
      <c r="E91" s="186"/>
      <c r="F91" s="186"/>
      <c r="G91" s="186"/>
      <c r="H91" s="186"/>
      <c r="I91" s="186"/>
      <c r="J91" s="186"/>
      <c r="K91" s="186"/>
      <c r="L91" s="186"/>
      <c r="M91" s="186"/>
      <c r="N91" s="186"/>
      <c r="O91" s="186"/>
      <c r="P91" s="186"/>
      <c r="Q91" s="186"/>
      <c r="R91" s="186"/>
      <c r="S91" s="186"/>
      <c r="T91" s="118"/>
    </row>
    <row r="92" spans="1:20" ht="17.25" customHeight="1">
      <c r="A92" s="121"/>
      <c r="B92" s="179" t="s">
        <v>8</v>
      </c>
      <c r="C92" s="186" t="s">
        <v>496</v>
      </c>
      <c r="D92" s="186"/>
      <c r="E92" s="186"/>
      <c r="F92" s="186"/>
      <c r="G92" s="186"/>
      <c r="H92" s="186"/>
      <c r="I92" s="186"/>
      <c r="J92" s="186"/>
      <c r="K92" s="186"/>
      <c r="L92" s="186"/>
      <c r="M92" s="186"/>
      <c r="N92" s="186"/>
      <c r="O92" s="186"/>
      <c r="P92" s="186"/>
      <c r="Q92" s="186"/>
      <c r="R92" s="186"/>
      <c r="S92" s="186"/>
      <c r="T92" s="118"/>
    </row>
    <row r="93" spans="1:20" ht="17.25" customHeight="1">
      <c r="A93" s="122"/>
      <c r="B93" s="176" t="s">
        <v>10</v>
      </c>
      <c r="C93" s="129" t="s">
        <v>947</v>
      </c>
      <c r="D93" s="129"/>
      <c r="E93" s="129"/>
      <c r="F93" s="129"/>
      <c r="G93" s="129"/>
      <c r="H93" s="129"/>
      <c r="I93" s="129"/>
      <c r="J93" s="129"/>
      <c r="K93" s="129"/>
      <c r="L93" s="129"/>
      <c r="M93" s="129"/>
      <c r="N93" s="129"/>
      <c r="O93" s="129"/>
      <c r="P93" s="129"/>
      <c r="Q93" s="129"/>
      <c r="R93" s="129"/>
      <c r="S93" s="129"/>
      <c r="T93" s="114"/>
    </row>
    <row r="94" spans="1:20" ht="17.25" customHeight="1">
      <c r="A94" s="174"/>
      <c r="B94" s="174"/>
      <c r="C94" s="174"/>
      <c r="D94" s="174"/>
      <c r="E94" s="174"/>
      <c r="F94" s="174"/>
      <c r="G94" s="174"/>
      <c r="H94" s="174"/>
      <c r="I94" s="174"/>
      <c r="J94" s="174"/>
      <c r="K94" s="174"/>
      <c r="L94" s="174"/>
      <c r="M94" s="174"/>
      <c r="N94" s="174"/>
      <c r="O94" s="174"/>
      <c r="P94" s="174"/>
      <c r="Q94" s="174"/>
      <c r="R94" s="174"/>
      <c r="S94" s="174"/>
      <c r="T94" s="174"/>
    </row>
    <row r="95" spans="1:20" ht="13.5">
      <c r="A95" s="267" t="s">
        <v>291</v>
      </c>
      <c r="B95" s="611" t="s">
        <v>694</v>
      </c>
      <c r="C95" s="611"/>
      <c r="D95" s="611"/>
      <c r="E95" s="611"/>
      <c r="F95" s="611"/>
      <c r="G95" s="611"/>
      <c r="H95" s="611"/>
      <c r="I95" s="611"/>
      <c r="J95" s="611"/>
      <c r="K95" s="611"/>
      <c r="L95" s="611"/>
      <c r="M95" s="611"/>
      <c r="N95" s="611"/>
      <c r="O95" s="611"/>
      <c r="P95" s="611"/>
      <c r="Q95" s="611"/>
      <c r="R95" s="611"/>
      <c r="S95" s="611"/>
      <c r="T95" s="611"/>
    </row>
    <row r="96" spans="1:20" ht="13.5">
      <c r="A96" s="183"/>
      <c r="B96" s="611"/>
      <c r="C96" s="611"/>
      <c r="D96" s="611"/>
      <c r="E96" s="611"/>
      <c r="F96" s="611"/>
      <c r="G96" s="611"/>
      <c r="H96" s="611"/>
      <c r="I96" s="611"/>
      <c r="J96" s="611"/>
      <c r="K96" s="611"/>
      <c r="L96" s="611"/>
      <c r="M96" s="611"/>
      <c r="N96" s="611"/>
      <c r="O96" s="611"/>
      <c r="P96" s="611"/>
      <c r="Q96" s="611"/>
      <c r="R96" s="611"/>
      <c r="S96" s="611"/>
      <c r="T96" s="611"/>
    </row>
    <row r="97" spans="1:20" ht="13.5">
      <c r="A97" s="183"/>
      <c r="B97" s="611"/>
      <c r="C97" s="611"/>
      <c r="D97" s="611"/>
      <c r="E97" s="611"/>
      <c r="F97" s="611"/>
      <c r="G97" s="611"/>
      <c r="H97" s="611"/>
      <c r="I97" s="611"/>
      <c r="J97" s="611"/>
      <c r="K97" s="611"/>
      <c r="L97" s="611"/>
      <c r="M97" s="611"/>
      <c r="N97" s="611"/>
      <c r="O97" s="611"/>
      <c r="P97" s="611"/>
      <c r="Q97" s="611"/>
      <c r="R97" s="611"/>
      <c r="S97" s="611"/>
      <c r="T97" s="611"/>
    </row>
    <row r="98" spans="1:20" ht="13.5">
      <c r="A98" s="174"/>
      <c r="B98" s="611"/>
      <c r="C98" s="611"/>
      <c r="D98" s="611"/>
      <c r="E98" s="611"/>
      <c r="F98" s="611"/>
      <c r="G98" s="611"/>
      <c r="H98" s="611"/>
      <c r="I98" s="611"/>
      <c r="J98" s="611"/>
      <c r="K98" s="611"/>
      <c r="L98" s="611"/>
      <c r="M98" s="611"/>
      <c r="N98" s="611"/>
      <c r="O98" s="611"/>
      <c r="P98" s="611"/>
      <c r="Q98" s="611"/>
      <c r="R98" s="611"/>
      <c r="S98" s="611"/>
      <c r="T98" s="611"/>
    </row>
  </sheetData>
  <mergeCells count="116">
    <mergeCell ref="C74:T75"/>
    <mergeCell ref="B88:T88"/>
    <mergeCell ref="B95:T98"/>
    <mergeCell ref="C65:T65"/>
    <mergeCell ref="C66:T66"/>
    <mergeCell ref="C68:T68"/>
    <mergeCell ref="C69:T69"/>
    <mergeCell ref="C70:T70"/>
    <mergeCell ref="B71:T71"/>
    <mergeCell ref="C85:T85"/>
    <mergeCell ref="C86:T87"/>
    <mergeCell ref="C82:T82"/>
    <mergeCell ref="C83:T84"/>
    <mergeCell ref="C79:T79"/>
    <mergeCell ref="C80:T81"/>
    <mergeCell ref="C76:T76"/>
    <mergeCell ref="C77:T78"/>
    <mergeCell ref="B52:T52"/>
    <mergeCell ref="B53:T54"/>
    <mergeCell ref="C73:T73"/>
    <mergeCell ref="B72:T72"/>
    <mergeCell ref="H23:L23"/>
    <mergeCell ref="N23:S23"/>
    <mergeCell ref="H24:L24"/>
    <mergeCell ref="N24:S24"/>
    <mergeCell ref="H25:L25"/>
    <mergeCell ref="H26:L26"/>
    <mergeCell ref="B48:F49"/>
    <mergeCell ref="G48:T49"/>
    <mergeCell ref="B50:F50"/>
    <mergeCell ref="G50:T50"/>
    <mergeCell ref="B45:T45"/>
    <mergeCell ref="B46:F46"/>
    <mergeCell ref="G46:T46"/>
    <mergeCell ref="B47:F47"/>
    <mergeCell ref="G47:T47"/>
    <mergeCell ref="D25:F25"/>
    <mergeCell ref="C62:F62"/>
    <mergeCell ref="G62:Q62"/>
    <mergeCell ref="R62:T62"/>
    <mergeCell ref="B63:T63"/>
    <mergeCell ref="H27:L27"/>
    <mergeCell ref="N27:S27"/>
    <mergeCell ref="H28:L28"/>
    <mergeCell ref="N28:S28"/>
    <mergeCell ref="I30:S30"/>
    <mergeCell ref="C30:G30"/>
    <mergeCell ref="B51:J51"/>
    <mergeCell ref="L51:N51"/>
    <mergeCell ref="O51:P51"/>
    <mergeCell ref="Q51:R51"/>
    <mergeCell ref="G39:I39"/>
    <mergeCell ref="O39:P39"/>
    <mergeCell ref="E39:F39"/>
    <mergeCell ref="K39:N39"/>
    <mergeCell ref="F41:S41"/>
    <mergeCell ref="A2:T2"/>
    <mergeCell ref="A4:F5"/>
    <mergeCell ref="H4:R4"/>
    <mergeCell ref="S4:T4"/>
    <mergeCell ref="H5:R5"/>
    <mergeCell ref="S5:T5"/>
    <mergeCell ref="B14:T14"/>
    <mergeCell ref="B16:T16"/>
    <mergeCell ref="B17:T18"/>
    <mergeCell ref="B15:D15"/>
    <mergeCell ref="G10:G11"/>
    <mergeCell ref="H10:T11"/>
    <mergeCell ref="B12:T12"/>
    <mergeCell ref="B13:F13"/>
    <mergeCell ref="H13:K13"/>
    <mergeCell ref="M13:O13"/>
    <mergeCell ref="F15:S15"/>
    <mergeCell ref="E20:H20"/>
    <mergeCell ref="D43:F43"/>
    <mergeCell ref="D44:F44"/>
    <mergeCell ref="G43:O43"/>
    <mergeCell ref="G44:O44"/>
    <mergeCell ref="P43:Q43"/>
    <mergeCell ref="P44:Q44"/>
    <mergeCell ref="B6:F6"/>
    <mergeCell ref="H6:T6"/>
    <mergeCell ref="H7:T7"/>
    <mergeCell ref="B8:F8"/>
    <mergeCell ref="G8:G9"/>
    <mergeCell ref="H8:T9"/>
    <mergeCell ref="B32:T32"/>
    <mergeCell ref="C29:D29"/>
    <mergeCell ref="B31:F31"/>
    <mergeCell ref="C20:D20"/>
    <mergeCell ref="E29:H29"/>
    <mergeCell ref="B19:T19"/>
    <mergeCell ref="H21:L21"/>
    <mergeCell ref="H22:L22"/>
    <mergeCell ref="N22:S22"/>
    <mergeCell ref="C34:T36"/>
    <mergeCell ref="D21:F21"/>
    <mergeCell ref="C59:F59"/>
    <mergeCell ref="G59:Q59"/>
    <mergeCell ref="R59:T59"/>
    <mergeCell ref="B55:T55"/>
    <mergeCell ref="H56:I56"/>
    <mergeCell ref="J56:O56"/>
    <mergeCell ref="F57:I57"/>
    <mergeCell ref="K57:P57"/>
    <mergeCell ref="B67:T67"/>
    <mergeCell ref="C64:T64"/>
    <mergeCell ref="C60:F60"/>
    <mergeCell ref="G60:Q60"/>
    <mergeCell ref="R60:T60"/>
    <mergeCell ref="C61:F61"/>
    <mergeCell ref="G61:Q61"/>
    <mergeCell ref="R61:T61"/>
    <mergeCell ref="C58:F58"/>
    <mergeCell ref="G58:Q58"/>
    <mergeCell ref="R58:T58"/>
  </mergeCells>
  <phoneticPr fontId="1"/>
  <dataValidations count="1">
    <dataValidation type="list" allowBlank="1" showInputMessage="1" showErrorMessage="1" errorTitle="入力エラー" error="プルダウンより選択してください。" sqref="C42 B20 B29 G21:G28 G31 C38">
      <formula1>"□,☑"</formula1>
    </dataValidation>
  </dataValidations>
  <printOptions horizontalCentered="1"/>
  <pageMargins left="0.51181102362204722" right="0.51181102362204722" top="0.74803149606299213" bottom="0.55118110236220474" header="0.31496062992125984" footer="0.31496062992125984"/>
  <pageSetup paperSize="9" scale="88" orientation="portrait" blackAndWhite="1" r:id="rId1"/>
  <rowBreaks count="1" manualBreakCount="1">
    <brk id="54" max="1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J39"/>
  <sheetViews>
    <sheetView showGridLines="0" view="pageBreakPreview" zoomScaleNormal="100" zoomScaleSheetLayoutView="100" workbookViewId="0">
      <selection sqref="A1:K1"/>
    </sheetView>
  </sheetViews>
  <sheetFormatPr defaultRowHeight="17.25" customHeight="1"/>
  <cols>
    <col min="1" max="1" width="3.375" style="3" bestFit="1" customWidth="1"/>
    <col min="2" max="2" width="3.5" style="3" bestFit="1" customWidth="1"/>
    <col min="3" max="3" width="21.875" style="3" customWidth="1"/>
    <col min="4" max="9" width="12.125" style="3" customWidth="1"/>
    <col min="10" max="10" width="14.5" style="3" customWidth="1"/>
    <col min="11" max="16384" width="9" style="3"/>
  </cols>
  <sheetData>
    <row r="1" spans="1:10" ht="17.25" customHeight="1">
      <c r="A1" s="3" t="s">
        <v>498</v>
      </c>
    </row>
    <row r="2" spans="1:10" ht="17.25" customHeight="1">
      <c r="A2" s="622" t="s">
        <v>500</v>
      </c>
      <c r="B2" s="622"/>
      <c r="C2" s="622"/>
      <c r="D2" s="622"/>
      <c r="E2" s="622"/>
      <c r="F2" s="622"/>
      <c r="G2" s="622"/>
      <c r="H2" s="622"/>
      <c r="I2" s="622"/>
      <c r="J2" s="622"/>
    </row>
    <row r="3" spans="1:10" ht="17.25" customHeight="1" thickBot="1"/>
    <row r="4" spans="1:10" ht="21.75" customHeight="1">
      <c r="F4" s="299" t="s">
        <v>555</v>
      </c>
      <c r="H4" s="299" t="s">
        <v>557</v>
      </c>
    </row>
    <row r="5" spans="1:10" ht="21.75" customHeight="1" thickBot="1">
      <c r="F5" s="288"/>
      <c r="H5" s="288"/>
    </row>
    <row r="6" spans="1:10" ht="21.75" customHeight="1" thickBot="1">
      <c r="A6" s="841" t="s">
        <v>501</v>
      </c>
      <c r="B6" s="842"/>
      <c r="C6" s="912"/>
      <c r="D6" s="295" t="s">
        <v>543</v>
      </c>
      <c r="E6" s="278" t="s">
        <v>544</v>
      </c>
      <c r="F6" s="296" t="s">
        <v>556</v>
      </c>
      <c r="G6" s="278" t="s">
        <v>544</v>
      </c>
      <c r="H6" s="297" t="s">
        <v>558</v>
      </c>
      <c r="I6" s="298" t="s">
        <v>545</v>
      </c>
      <c r="J6" s="282" t="s">
        <v>546</v>
      </c>
    </row>
    <row r="7" spans="1:10" ht="21.75" customHeight="1">
      <c r="A7" s="190" t="s">
        <v>502</v>
      </c>
      <c r="B7" s="713" t="s">
        <v>503</v>
      </c>
      <c r="C7" s="918"/>
      <c r="D7" s="300"/>
      <c r="E7" s="301"/>
      <c r="F7" s="302">
        <f>ROUNDDOWN(E7*$F$5,0)</f>
        <v>0</v>
      </c>
      <c r="G7" s="301"/>
      <c r="H7" s="303">
        <f>ROUNDDOWN(G7*$H$5,0)</f>
        <v>0</v>
      </c>
      <c r="I7" s="304">
        <f>SUM(D7,F7,H7)</f>
        <v>0</v>
      </c>
      <c r="J7" s="283"/>
    </row>
    <row r="8" spans="1:10" ht="21.75" customHeight="1">
      <c r="A8" s="188" t="s">
        <v>504</v>
      </c>
      <c r="B8" s="768" t="s">
        <v>505</v>
      </c>
      <c r="C8" s="919"/>
      <c r="D8" s="305"/>
      <c r="E8" s="306"/>
      <c r="F8" s="307">
        <f>ROUNDDOWN(E8*$F$5,0)</f>
        <v>0</v>
      </c>
      <c r="G8" s="306"/>
      <c r="H8" s="308">
        <f t="shared" ref="H8:H9" si="0">ROUNDDOWN(G8*$H$5,0)</f>
        <v>0</v>
      </c>
      <c r="I8" s="309">
        <f t="shared" ref="I8:I9" si="1">SUM(D8,F8,H8)</f>
        <v>0</v>
      </c>
      <c r="J8" s="284"/>
    </row>
    <row r="9" spans="1:10" ht="21.75" customHeight="1">
      <c r="A9" s="196" t="s">
        <v>506</v>
      </c>
      <c r="B9" s="531" t="s">
        <v>507</v>
      </c>
      <c r="C9" s="532"/>
      <c r="D9" s="310">
        <f>SUM(D10:D13)</f>
        <v>0</v>
      </c>
      <c r="E9" s="311">
        <f>SUM(E10:E13)</f>
        <v>0</v>
      </c>
      <c r="F9" s="312">
        <f>ROUNDDOWN(E9*$F$5,0)</f>
        <v>0</v>
      </c>
      <c r="G9" s="311">
        <f>SUM(G10:G13)</f>
        <v>0</v>
      </c>
      <c r="H9" s="313">
        <f t="shared" si="0"/>
        <v>0</v>
      </c>
      <c r="I9" s="314">
        <f t="shared" si="1"/>
        <v>0</v>
      </c>
      <c r="J9" s="285"/>
    </row>
    <row r="10" spans="1:10" ht="21.75" customHeight="1">
      <c r="A10" s="279"/>
      <c r="B10" s="269" t="s">
        <v>508</v>
      </c>
      <c r="C10" s="22" t="s">
        <v>509</v>
      </c>
      <c r="D10" s="315"/>
      <c r="E10" s="316"/>
      <c r="F10" s="317" t="s">
        <v>550</v>
      </c>
      <c r="G10" s="316"/>
      <c r="H10" s="318" t="s">
        <v>554</v>
      </c>
      <c r="I10" s="319" t="s">
        <v>551</v>
      </c>
      <c r="J10" s="286"/>
    </row>
    <row r="11" spans="1:10" ht="21.75" customHeight="1">
      <c r="A11" s="280"/>
      <c r="B11" s="202" t="s">
        <v>510</v>
      </c>
      <c r="C11" s="281" t="s">
        <v>511</v>
      </c>
      <c r="D11" s="320"/>
      <c r="E11" s="321"/>
      <c r="F11" s="322" t="s">
        <v>551</v>
      </c>
      <c r="G11" s="321"/>
      <c r="H11" s="323" t="s">
        <v>554</v>
      </c>
      <c r="I11" s="324" t="s">
        <v>554</v>
      </c>
      <c r="J11" s="287"/>
    </row>
    <row r="12" spans="1:10" ht="21.75" customHeight="1">
      <c r="A12" s="280"/>
      <c r="B12" s="202" t="s">
        <v>512</v>
      </c>
      <c r="C12" s="281" t="s">
        <v>513</v>
      </c>
      <c r="D12" s="320"/>
      <c r="E12" s="321"/>
      <c r="F12" s="322" t="s">
        <v>552</v>
      </c>
      <c r="G12" s="321"/>
      <c r="H12" s="323" t="s">
        <v>554</v>
      </c>
      <c r="I12" s="324" t="s">
        <v>554</v>
      </c>
      <c r="J12" s="287"/>
    </row>
    <row r="13" spans="1:10" ht="21.75" customHeight="1">
      <c r="A13" s="279"/>
      <c r="B13" s="269" t="s">
        <v>514</v>
      </c>
      <c r="C13" s="22" t="s">
        <v>515</v>
      </c>
      <c r="D13" s="325"/>
      <c r="E13" s="326"/>
      <c r="F13" s="327" t="s">
        <v>553</v>
      </c>
      <c r="G13" s="326"/>
      <c r="H13" s="328" t="s">
        <v>554</v>
      </c>
      <c r="I13" s="329" t="s">
        <v>550</v>
      </c>
      <c r="J13" s="283"/>
    </row>
    <row r="14" spans="1:10" ht="21.75" customHeight="1">
      <c r="A14" s="188" t="s">
        <v>516</v>
      </c>
      <c r="B14" s="768" t="s">
        <v>517</v>
      </c>
      <c r="C14" s="919"/>
      <c r="D14" s="330"/>
      <c r="E14" s="331"/>
      <c r="F14" s="307">
        <f>ROUNDDOWN(E14*$F$5,0)</f>
        <v>0</v>
      </c>
      <c r="G14" s="331"/>
      <c r="H14" s="332">
        <f t="shared" ref="H14:H16" si="2">ROUNDDOWN(G14*$H$5,0)</f>
        <v>0</v>
      </c>
      <c r="I14" s="309">
        <f>SUM(D14,F14,H14)</f>
        <v>0</v>
      </c>
      <c r="J14" s="284"/>
    </row>
    <row r="15" spans="1:10" ht="21.75" customHeight="1">
      <c r="A15" s="188" t="s">
        <v>518</v>
      </c>
      <c r="B15" s="768" t="s">
        <v>519</v>
      </c>
      <c r="C15" s="919"/>
      <c r="D15" s="330"/>
      <c r="E15" s="331"/>
      <c r="F15" s="307">
        <f>ROUNDDOWN(E15*$F$5,0)</f>
        <v>0</v>
      </c>
      <c r="G15" s="331"/>
      <c r="H15" s="332">
        <f t="shared" si="2"/>
        <v>0</v>
      </c>
      <c r="I15" s="309">
        <f>SUM(D15,F15,H15)</f>
        <v>0</v>
      </c>
      <c r="J15" s="284"/>
    </row>
    <row r="16" spans="1:10" ht="21.75" customHeight="1">
      <c r="A16" s="196" t="s">
        <v>520</v>
      </c>
      <c r="B16" s="531" t="s">
        <v>521</v>
      </c>
      <c r="C16" s="532"/>
      <c r="D16" s="310">
        <f>SUM(D17:D20)</f>
        <v>0</v>
      </c>
      <c r="E16" s="311">
        <f>SUM(E17:E20)</f>
        <v>0</v>
      </c>
      <c r="F16" s="311">
        <f>ROUNDDOWN(E16*$F$5,0)</f>
        <v>0</v>
      </c>
      <c r="G16" s="311">
        <f>SUM(G17:G20)</f>
        <v>0</v>
      </c>
      <c r="H16" s="313">
        <f t="shared" si="2"/>
        <v>0</v>
      </c>
      <c r="I16" s="314">
        <f>SUM(D16,F16,H16)</f>
        <v>0</v>
      </c>
      <c r="J16" s="285"/>
    </row>
    <row r="17" spans="1:10" ht="21.75" customHeight="1">
      <c r="A17" s="279"/>
      <c r="B17" s="269" t="s">
        <v>508</v>
      </c>
      <c r="C17" s="22" t="s">
        <v>522</v>
      </c>
      <c r="D17" s="315"/>
      <c r="E17" s="316"/>
      <c r="F17" s="317" t="s">
        <v>553</v>
      </c>
      <c r="G17" s="316"/>
      <c r="H17" s="318" t="s">
        <v>551</v>
      </c>
      <c r="I17" s="319" t="s">
        <v>554</v>
      </c>
      <c r="J17" s="286"/>
    </row>
    <row r="18" spans="1:10" ht="21.75" customHeight="1">
      <c r="A18" s="280"/>
      <c r="B18" s="202" t="s">
        <v>523</v>
      </c>
      <c r="C18" s="281" t="s">
        <v>524</v>
      </c>
      <c r="D18" s="320"/>
      <c r="E18" s="321"/>
      <c r="F18" s="322" t="s">
        <v>552</v>
      </c>
      <c r="G18" s="321"/>
      <c r="H18" s="323" t="s">
        <v>554</v>
      </c>
      <c r="I18" s="324" t="s">
        <v>554</v>
      </c>
      <c r="J18" s="287"/>
    </row>
    <row r="19" spans="1:10" ht="21.75" customHeight="1">
      <c r="A19" s="280"/>
      <c r="B19" s="202" t="s">
        <v>525</v>
      </c>
      <c r="C19" s="281" t="s">
        <v>526</v>
      </c>
      <c r="D19" s="320"/>
      <c r="E19" s="321"/>
      <c r="F19" s="322" t="s">
        <v>553</v>
      </c>
      <c r="G19" s="321"/>
      <c r="H19" s="323" t="s">
        <v>551</v>
      </c>
      <c r="I19" s="324" t="s">
        <v>553</v>
      </c>
      <c r="J19" s="287"/>
    </row>
    <row r="20" spans="1:10" ht="21.75" customHeight="1">
      <c r="A20" s="279"/>
      <c r="B20" s="269" t="s">
        <v>514</v>
      </c>
      <c r="C20" s="22" t="s">
        <v>527</v>
      </c>
      <c r="D20" s="320"/>
      <c r="E20" s="321"/>
      <c r="F20" s="322" t="s">
        <v>554</v>
      </c>
      <c r="G20" s="321"/>
      <c r="H20" s="323" t="s">
        <v>554</v>
      </c>
      <c r="I20" s="324" t="s">
        <v>554</v>
      </c>
      <c r="J20" s="283"/>
    </row>
    <row r="21" spans="1:10" ht="21.75" customHeight="1">
      <c r="A21" s="196" t="s">
        <v>528</v>
      </c>
      <c r="B21" s="531" t="s">
        <v>529</v>
      </c>
      <c r="C21" s="532"/>
      <c r="D21" s="310">
        <f>SUM(D22:D24)</f>
        <v>0</v>
      </c>
      <c r="E21" s="311">
        <f>SUM(E22:E24)</f>
        <v>0</v>
      </c>
      <c r="F21" s="311">
        <f>ROUNDDOWN(E21*$F$5,0)</f>
        <v>0</v>
      </c>
      <c r="G21" s="311">
        <f>SUM(G22:G24)</f>
        <v>0</v>
      </c>
      <c r="H21" s="313">
        <f>ROUNDDOWN(G21*$H$5,0)</f>
        <v>0</v>
      </c>
      <c r="I21" s="314">
        <f>SUM(D21,F21,H21)</f>
        <v>0</v>
      </c>
      <c r="J21" s="285"/>
    </row>
    <row r="22" spans="1:10" ht="21.75" customHeight="1">
      <c r="A22" s="279"/>
      <c r="B22" s="269" t="s">
        <v>508</v>
      </c>
      <c r="C22" s="22" t="s">
        <v>509</v>
      </c>
      <c r="D22" s="333"/>
      <c r="E22" s="334"/>
      <c r="F22" s="335" t="s">
        <v>554</v>
      </c>
      <c r="G22" s="334"/>
      <c r="H22" s="336" t="s">
        <v>554</v>
      </c>
      <c r="I22" s="337" t="s">
        <v>554</v>
      </c>
      <c r="J22" s="286"/>
    </row>
    <row r="23" spans="1:10" ht="21.75" customHeight="1">
      <c r="A23" s="280"/>
      <c r="B23" s="202" t="s">
        <v>510</v>
      </c>
      <c r="C23" s="281" t="s">
        <v>511</v>
      </c>
      <c r="D23" s="320"/>
      <c r="E23" s="321"/>
      <c r="F23" s="322" t="s">
        <v>550</v>
      </c>
      <c r="G23" s="321"/>
      <c r="H23" s="323" t="s">
        <v>554</v>
      </c>
      <c r="I23" s="324" t="s">
        <v>552</v>
      </c>
      <c r="J23" s="287"/>
    </row>
    <row r="24" spans="1:10" ht="21.75" customHeight="1">
      <c r="A24" s="279"/>
      <c r="B24" s="269" t="s">
        <v>525</v>
      </c>
      <c r="C24" s="22" t="s">
        <v>513</v>
      </c>
      <c r="D24" s="338"/>
      <c r="E24" s="339"/>
      <c r="F24" s="340" t="s">
        <v>554</v>
      </c>
      <c r="G24" s="339"/>
      <c r="H24" s="341" t="s">
        <v>554</v>
      </c>
      <c r="I24" s="342" t="s">
        <v>551</v>
      </c>
      <c r="J24" s="283"/>
    </row>
    <row r="25" spans="1:10" ht="21.75" customHeight="1" thickBot="1">
      <c r="A25" s="291" t="s">
        <v>530</v>
      </c>
      <c r="B25" s="910" t="s">
        <v>531</v>
      </c>
      <c r="C25" s="911"/>
      <c r="D25" s="343"/>
      <c r="E25" s="344"/>
      <c r="F25" s="345">
        <f>ROUNDDOWN(E25*$F$5,0)</f>
        <v>0</v>
      </c>
      <c r="G25" s="344"/>
      <c r="H25" s="346">
        <f>ROUNDDOWN(G25*$H$5,0)</f>
        <v>0</v>
      </c>
      <c r="I25" s="347">
        <f t="shared" ref="I25:I26" si="3">SUM(D25,F25,H25)</f>
        <v>0</v>
      </c>
      <c r="J25" s="294"/>
    </row>
    <row r="26" spans="1:10" ht="21.75" customHeight="1" thickBot="1">
      <c r="A26" s="841" t="s">
        <v>383</v>
      </c>
      <c r="B26" s="842"/>
      <c r="C26" s="912"/>
      <c r="D26" s="348">
        <f>SUM(D7:D9,D14:D16,D21,D25)</f>
        <v>0</v>
      </c>
      <c r="E26" s="349" t="s">
        <v>550</v>
      </c>
      <c r="F26" s="350">
        <f>SUM(F7:F9,F14:F16,F21,F25)</f>
        <v>0</v>
      </c>
      <c r="G26" s="349" t="s">
        <v>554</v>
      </c>
      <c r="H26" s="351">
        <f>SUM(H7:H9,H14:H16,H21,H25)</f>
        <v>0</v>
      </c>
      <c r="I26" s="352">
        <f t="shared" si="3"/>
        <v>0</v>
      </c>
      <c r="J26" s="282" t="s">
        <v>547</v>
      </c>
    </row>
    <row r="27" spans="1:10" ht="21.75" customHeight="1" thickBot="1">
      <c r="A27" s="246"/>
      <c r="B27" s="246"/>
      <c r="J27" s="268"/>
    </row>
    <row r="28" spans="1:10" ht="21.75" customHeight="1">
      <c r="A28" s="197" t="s">
        <v>532</v>
      </c>
      <c r="B28" s="908" t="s">
        <v>533</v>
      </c>
      <c r="C28" s="909"/>
      <c r="D28" s="353">
        <f>SUM(D29:D30)</f>
        <v>0</v>
      </c>
      <c r="E28" s="354">
        <f>SUM(E29:E30)</f>
        <v>0</v>
      </c>
      <c r="F28" s="354">
        <f>ROUNDDOWN(E28*$F$5,0)</f>
        <v>0</v>
      </c>
      <c r="G28" s="354">
        <f>SUM(G29:G30)</f>
        <v>0</v>
      </c>
      <c r="H28" s="355">
        <f>ROUNDDOWN(G28*$H$5,0)</f>
        <v>0</v>
      </c>
      <c r="I28" s="356">
        <f>SUM(D28,F28,H28)</f>
        <v>0</v>
      </c>
      <c r="J28" s="292"/>
    </row>
    <row r="29" spans="1:10" ht="21.75" customHeight="1">
      <c r="A29" s="289"/>
      <c r="B29" s="205" t="s">
        <v>508</v>
      </c>
      <c r="C29" s="290" t="s">
        <v>534</v>
      </c>
      <c r="D29" s="357"/>
      <c r="E29" s="358"/>
      <c r="F29" s="359" t="s">
        <v>550</v>
      </c>
      <c r="G29" s="358"/>
      <c r="H29" s="360" t="s">
        <v>554</v>
      </c>
      <c r="I29" s="361" t="s">
        <v>554</v>
      </c>
      <c r="J29" s="293"/>
    </row>
    <row r="30" spans="1:10" ht="21.75" customHeight="1">
      <c r="A30" s="279"/>
      <c r="B30" s="269" t="s">
        <v>510</v>
      </c>
      <c r="C30" s="22" t="s">
        <v>535</v>
      </c>
      <c r="D30" s="325"/>
      <c r="E30" s="326"/>
      <c r="F30" s="327" t="s">
        <v>554</v>
      </c>
      <c r="G30" s="326"/>
      <c r="H30" s="328" t="s">
        <v>552</v>
      </c>
      <c r="I30" s="329" t="s">
        <v>552</v>
      </c>
      <c r="J30" s="283"/>
    </row>
    <row r="31" spans="1:10" ht="21.75" customHeight="1">
      <c r="A31" s="291" t="s">
        <v>536</v>
      </c>
      <c r="B31" s="916" t="s">
        <v>542</v>
      </c>
      <c r="C31" s="917"/>
      <c r="D31" s="376"/>
      <c r="E31" s="370"/>
      <c r="F31" s="371">
        <f>ROUNDDOWN(E31*$F$5,0)</f>
        <v>0</v>
      </c>
      <c r="G31" s="370"/>
      <c r="H31" s="372">
        <f t="shared" ref="H31:H32" si="4">ROUNDDOWN(G31*$H$5,0)</f>
        <v>0</v>
      </c>
      <c r="I31" s="373">
        <f t="shared" ref="I31:I33" si="5">SUM(D31,F31,H31)</f>
        <v>0</v>
      </c>
      <c r="J31" s="374"/>
    </row>
    <row r="32" spans="1:10" ht="21.75" customHeight="1" thickBot="1">
      <c r="A32" s="291" t="s">
        <v>537</v>
      </c>
      <c r="B32" s="910" t="s">
        <v>538</v>
      </c>
      <c r="C32" s="911"/>
      <c r="D32" s="343"/>
      <c r="E32" s="344"/>
      <c r="F32" s="345">
        <f>ROUNDDOWN(E32*$F$5,0)</f>
        <v>0</v>
      </c>
      <c r="G32" s="344"/>
      <c r="H32" s="346">
        <f t="shared" si="4"/>
        <v>0</v>
      </c>
      <c r="I32" s="347">
        <f t="shared" si="5"/>
        <v>0</v>
      </c>
      <c r="J32" s="294"/>
    </row>
    <row r="33" spans="1:10" ht="21.75" customHeight="1" thickBot="1">
      <c r="A33" s="841" t="s">
        <v>394</v>
      </c>
      <c r="B33" s="842"/>
      <c r="C33" s="912"/>
      <c r="D33" s="348">
        <f>SUM(D28,D31:D32)</f>
        <v>0</v>
      </c>
      <c r="E33" s="349" t="s">
        <v>554</v>
      </c>
      <c r="F33" s="350">
        <f>SUM(F28,F31:F32)</f>
        <v>0</v>
      </c>
      <c r="G33" s="349" t="s">
        <v>554</v>
      </c>
      <c r="H33" s="362">
        <f>SUM(H28,H31:H32)</f>
        <v>0</v>
      </c>
      <c r="I33" s="352">
        <f t="shared" si="5"/>
        <v>0</v>
      </c>
      <c r="J33" s="282" t="s">
        <v>548</v>
      </c>
    </row>
    <row r="34" spans="1:10" ht="21.75" customHeight="1" thickBot="1">
      <c r="A34" s="246"/>
      <c r="B34" s="246"/>
      <c r="J34" s="268"/>
    </row>
    <row r="35" spans="1:10" ht="21.75" customHeight="1" thickBot="1">
      <c r="A35" s="913" t="s">
        <v>539</v>
      </c>
      <c r="B35" s="914"/>
      <c r="C35" s="915"/>
      <c r="D35" s="348">
        <f>SUM(D26,D33)</f>
        <v>0</v>
      </c>
      <c r="E35" s="349" t="s">
        <v>554</v>
      </c>
      <c r="F35" s="350">
        <f>SUM(F26,F33)</f>
        <v>0</v>
      </c>
      <c r="G35" s="349" t="s">
        <v>552</v>
      </c>
      <c r="H35" s="362">
        <f>SUM(H26,H33)</f>
        <v>0</v>
      </c>
      <c r="I35" s="352">
        <f>SUM(D35,F35,H35)</f>
        <v>0</v>
      </c>
      <c r="J35" s="497" t="s">
        <v>549</v>
      </c>
    </row>
    <row r="36" spans="1:10" ht="17.25" customHeight="1">
      <c r="A36" s="246"/>
      <c r="B36" s="246"/>
    </row>
    <row r="37" spans="1:10" ht="17.25" customHeight="1">
      <c r="A37" s="246" t="s">
        <v>540</v>
      </c>
      <c r="B37" s="3" t="s">
        <v>700</v>
      </c>
    </row>
    <row r="38" spans="1:10" ht="17.25" customHeight="1">
      <c r="A38" s="246" t="s">
        <v>540</v>
      </c>
      <c r="B38" s="3" t="s">
        <v>541</v>
      </c>
    </row>
    <row r="39" spans="1:10" ht="17.25" customHeight="1">
      <c r="A39" s="246" t="s">
        <v>540</v>
      </c>
      <c r="B39" s="3" t="s">
        <v>943</v>
      </c>
    </row>
  </sheetData>
  <mergeCells count="16">
    <mergeCell ref="A2:J2"/>
    <mergeCell ref="B28:C28"/>
    <mergeCell ref="B32:C32"/>
    <mergeCell ref="A33:C33"/>
    <mergeCell ref="A35:C35"/>
    <mergeCell ref="A6:C6"/>
    <mergeCell ref="B31:C31"/>
    <mergeCell ref="B7:C7"/>
    <mergeCell ref="B8:C8"/>
    <mergeCell ref="B9:C9"/>
    <mergeCell ref="B14:C14"/>
    <mergeCell ref="B15:C15"/>
    <mergeCell ref="B16:C16"/>
    <mergeCell ref="B21:C21"/>
    <mergeCell ref="B25:C25"/>
    <mergeCell ref="A26:C26"/>
  </mergeCells>
  <phoneticPr fontId="1"/>
  <printOptions horizontalCentered="1"/>
  <pageMargins left="0.51181102362204722" right="0.51181102362204722" top="0.74803149606299213" bottom="0.55118110236220474" header="0.31496062992125984" footer="0.31496062992125984"/>
  <pageSetup paperSize="9" scale="81"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M67"/>
  <sheetViews>
    <sheetView showGridLines="0" view="pageBreakPreview" zoomScaleNormal="100" zoomScaleSheetLayoutView="100" workbookViewId="0">
      <selection sqref="A1:K1"/>
    </sheetView>
  </sheetViews>
  <sheetFormatPr defaultRowHeight="17.25" customHeight="1"/>
  <cols>
    <col min="1" max="1" width="4.375" style="3" customWidth="1"/>
    <col min="2" max="2" width="4.375" style="3" bestFit="1" customWidth="1"/>
    <col min="3" max="3" width="12.75" style="3" customWidth="1"/>
    <col min="4" max="4" width="7.25" style="3" bestFit="1" customWidth="1"/>
    <col min="5" max="5" width="7.625" style="3" customWidth="1"/>
    <col min="6" max="6" width="6.25" style="3" bestFit="1" customWidth="1"/>
    <col min="7" max="8" width="9" style="3"/>
    <col min="9" max="9" width="11.625" style="3" customWidth="1"/>
    <col min="10" max="11" width="9" style="3"/>
    <col min="12" max="12" width="15.5" style="3" customWidth="1"/>
    <col min="13" max="16384" width="9" style="3"/>
  </cols>
  <sheetData>
    <row r="1" spans="1:13" ht="17.25" customHeight="1">
      <c r="A1" s="3" t="s">
        <v>559</v>
      </c>
    </row>
    <row r="2" spans="1:13" ht="17.25" customHeight="1">
      <c r="A2" s="622" t="s">
        <v>560</v>
      </c>
      <c r="B2" s="622"/>
      <c r="C2" s="622"/>
      <c r="D2" s="622"/>
      <c r="E2" s="622"/>
      <c r="F2" s="622"/>
      <c r="G2" s="622"/>
      <c r="H2" s="622"/>
      <c r="I2" s="622"/>
      <c r="J2" s="622"/>
      <c r="K2" s="622"/>
      <c r="L2" s="622"/>
      <c r="M2" s="622"/>
    </row>
    <row r="3" spans="1:13" ht="17.25" customHeight="1">
      <c r="L3" s="272" t="s">
        <v>561</v>
      </c>
      <c r="M3" s="382">
        <f>'②海外研修実施結果（報告書）'!M13</f>
        <v>8</v>
      </c>
    </row>
    <row r="4" spans="1:13" s="277" customFormat="1" ht="17.25" customHeight="1">
      <c r="A4" s="623"/>
      <c r="B4" s="623" t="s">
        <v>567</v>
      </c>
      <c r="C4" s="623"/>
      <c r="D4" s="623"/>
      <c r="E4" s="623"/>
      <c r="F4" s="546" t="s">
        <v>875</v>
      </c>
      <c r="G4" s="689"/>
      <c r="H4" s="689"/>
      <c r="I4" s="547"/>
      <c r="J4" s="271" t="s">
        <v>579</v>
      </c>
      <c r="K4" s="623" t="s">
        <v>581</v>
      </c>
      <c r="L4" s="623" t="s">
        <v>582</v>
      </c>
      <c r="M4" s="271" t="s">
        <v>583</v>
      </c>
    </row>
    <row r="5" spans="1:13" s="277" customFormat="1" ht="17.25" customHeight="1">
      <c r="A5" s="623"/>
      <c r="B5" s="623"/>
      <c r="C5" s="623"/>
      <c r="D5" s="623"/>
      <c r="E5" s="623"/>
      <c r="F5" s="550"/>
      <c r="G5" s="627"/>
      <c r="H5" s="627"/>
      <c r="I5" s="551"/>
      <c r="J5" s="380" t="s">
        <v>580</v>
      </c>
      <c r="K5" s="623"/>
      <c r="L5" s="623"/>
      <c r="M5" s="380" t="s">
        <v>584</v>
      </c>
    </row>
    <row r="6" spans="1:13" ht="23.25" customHeight="1">
      <c r="A6" s="270">
        <v>1</v>
      </c>
      <c r="B6" s="381" t="s">
        <v>562</v>
      </c>
      <c r="C6" s="920" t="s">
        <v>564</v>
      </c>
      <c r="D6" s="921"/>
      <c r="E6" s="921"/>
      <c r="F6" s="922"/>
      <c r="G6" s="922"/>
      <c r="H6" s="922"/>
      <c r="I6" s="922"/>
      <c r="J6" s="36"/>
      <c r="K6" s="36"/>
      <c r="L6" s="383"/>
      <c r="M6" s="384"/>
    </row>
    <row r="7" spans="1:13" ht="23.25" customHeight="1">
      <c r="A7" s="270">
        <v>2</v>
      </c>
      <c r="B7" s="381" t="s">
        <v>563</v>
      </c>
      <c r="C7" s="920"/>
      <c r="D7" s="921"/>
      <c r="E7" s="921"/>
      <c r="F7" s="922"/>
      <c r="G7" s="922"/>
      <c r="H7" s="922"/>
      <c r="I7" s="922"/>
      <c r="J7" s="36"/>
      <c r="K7" s="36"/>
      <c r="L7" s="383"/>
      <c r="M7" s="384"/>
    </row>
    <row r="8" spans="1:13" ht="23.25" customHeight="1">
      <c r="A8" s="270">
        <v>3</v>
      </c>
      <c r="B8" s="381"/>
      <c r="C8" s="920"/>
      <c r="D8" s="921"/>
      <c r="E8" s="921"/>
      <c r="F8" s="922"/>
      <c r="G8" s="922"/>
      <c r="H8" s="922"/>
      <c r="I8" s="922"/>
      <c r="J8" s="36"/>
      <c r="K8" s="36"/>
      <c r="L8" s="383"/>
      <c r="M8" s="384"/>
    </row>
    <row r="9" spans="1:13" ht="23.25" customHeight="1">
      <c r="A9" s="270">
        <v>4</v>
      </c>
      <c r="B9" s="381"/>
      <c r="C9" s="920"/>
      <c r="D9" s="921"/>
      <c r="E9" s="921"/>
      <c r="F9" s="922"/>
      <c r="G9" s="922"/>
      <c r="H9" s="922"/>
      <c r="I9" s="922"/>
      <c r="J9" s="36"/>
      <c r="K9" s="36"/>
      <c r="L9" s="383"/>
      <c r="M9" s="384"/>
    </row>
    <row r="10" spans="1:13" ht="23.25" customHeight="1">
      <c r="A10" s="270">
        <v>5</v>
      </c>
      <c r="B10" s="381"/>
      <c r="C10" s="920"/>
      <c r="D10" s="921"/>
      <c r="E10" s="921"/>
      <c r="F10" s="922"/>
      <c r="G10" s="922"/>
      <c r="H10" s="922"/>
      <c r="I10" s="922"/>
      <c r="J10" s="36"/>
      <c r="K10" s="36"/>
      <c r="L10" s="383"/>
      <c r="M10" s="384"/>
    </row>
    <row r="11" spans="1:13" ht="23.25" customHeight="1">
      <c r="A11" s="270">
        <v>6</v>
      </c>
      <c r="B11" s="381"/>
      <c r="C11" s="920"/>
      <c r="D11" s="921"/>
      <c r="E11" s="921"/>
      <c r="F11" s="922"/>
      <c r="G11" s="922"/>
      <c r="H11" s="922"/>
      <c r="I11" s="922"/>
      <c r="J11" s="36"/>
      <c r="K11" s="36"/>
      <c r="L11" s="383"/>
      <c r="M11" s="384"/>
    </row>
    <row r="12" spans="1:13" ht="23.25" customHeight="1">
      <c r="A12" s="270">
        <v>7</v>
      </c>
      <c r="B12" s="381"/>
      <c r="C12" s="920"/>
      <c r="D12" s="921"/>
      <c r="E12" s="921"/>
      <c r="F12" s="922"/>
      <c r="G12" s="922"/>
      <c r="H12" s="922"/>
      <c r="I12" s="922"/>
      <c r="J12" s="36"/>
      <c r="K12" s="36"/>
      <c r="L12" s="383"/>
      <c r="M12" s="384"/>
    </row>
    <row r="13" spans="1:13" ht="23.25" customHeight="1">
      <c r="A13" s="270">
        <v>8</v>
      </c>
      <c r="B13" s="381"/>
      <c r="C13" s="920"/>
      <c r="D13" s="921"/>
      <c r="E13" s="921"/>
      <c r="F13" s="922"/>
      <c r="G13" s="922"/>
      <c r="H13" s="922"/>
      <c r="I13" s="922"/>
      <c r="J13" s="36"/>
      <c r="K13" s="36"/>
      <c r="L13" s="383"/>
      <c r="M13" s="384"/>
    </row>
    <row r="14" spans="1:13" ht="23.25" customHeight="1">
      <c r="A14" s="270">
        <v>9</v>
      </c>
      <c r="B14" s="381"/>
      <c r="C14" s="920"/>
      <c r="D14" s="921"/>
      <c r="E14" s="921"/>
      <c r="F14" s="922"/>
      <c r="G14" s="922"/>
      <c r="H14" s="922"/>
      <c r="I14" s="922"/>
      <c r="J14" s="36"/>
      <c r="K14" s="36"/>
      <c r="L14" s="383"/>
      <c r="M14" s="384"/>
    </row>
    <row r="15" spans="1:13" ht="23.25" customHeight="1">
      <c r="A15" s="270">
        <v>10</v>
      </c>
      <c r="B15" s="381"/>
      <c r="C15" s="920"/>
      <c r="D15" s="921"/>
      <c r="E15" s="921"/>
      <c r="F15" s="922"/>
      <c r="G15" s="922"/>
      <c r="H15" s="922"/>
      <c r="I15" s="922"/>
      <c r="J15" s="36"/>
      <c r="K15" s="36"/>
      <c r="L15" s="383"/>
      <c r="M15" s="384"/>
    </row>
    <row r="16" spans="1:13" ht="23.25" customHeight="1">
      <c r="A16" s="270">
        <v>11</v>
      </c>
      <c r="B16" s="381"/>
      <c r="C16" s="920"/>
      <c r="D16" s="921"/>
      <c r="E16" s="921"/>
      <c r="F16" s="922"/>
      <c r="G16" s="922"/>
      <c r="H16" s="922"/>
      <c r="I16" s="922"/>
      <c r="J16" s="36"/>
      <c r="K16" s="36"/>
      <c r="L16" s="383"/>
      <c r="M16" s="384"/>
    </row>
    <row r="17" spans="1:13" ht="23.25" customHeight="1">
      <c r="A17" s="270">
        <v>12</v>
      </c>
      <c r="B17" s="381"/>
      <c r="C17" s="920"/>
      <c r="D17" s="921"/>
      <c r="E17" s="921"/>
      <c r="F17" s="922"/>
      <c r="G17" s="922"/>
      <c r="H17" s="922"/>
      <c r="I17" s="922"/>
      <c r="J17" s="36"/>
      <c r="K17" s="36"/>
      <c r="L17" s="383"/>
      <c r="M17" s="384"/>
    </row>
    <row r="18" spans="1:13" ht="23.25" customHeight="1">
      <c r="A18" s="270">
        <v>13</v>
      </c>
      <c r="B18" s="381"/>
      <c r="C18" s="920"/>
      <c r="D18" s="921"/>
      <c r="E18" s="921"/>
      <c r="F18" s="922"/>
      <c r="G18" s="922"/>
      <c r="H18" s="922"/>
      <c r="I18" s="922"/>
      <c r="J18" s="36"/>
      <c r="K18" s="36"/>
      <c r="L18" s="383"/>
      <c r="M18" s="384"/>
    </row>
    <row r="19" spans="1:13" ht="23.25" customHeight="1">
      <c r="A19" s="270">
        <v>14</v>
      </c>
      <c r="B19" s="381"/>
      <c r="C19" s="920"/>
      <c r="D19" s="921"/>
      <c r="E19" s="921"/>
      <c r="F19" s="922"/>
      <c r="G19" s="922"/>
      <c r="H19" s="922"/>
      <c r="I19" s="922"/>
      <c r="J19" s="36"/>
      <c r="K19" s="36"/>
      <c r="L19" s="383"/>
      <c r="M19" s="384"/>
    </row>
    <row r="20" spans="1:13" ht="23.25" customHeight="1">
      <c r="A20" s="270">
        <v>15</v>
      </c>
      <c r="B20" s="381"/>
      <c r="C20" s="920"/>
      <c r="D20" s="921"/>
      <c r="E20" s="921"/>
      <c r="F20" s="922"/>
      <c r="G20" s="922"/>
      <c r="H20" s="922"/>
      <c r="I20" s="922"/>
      <c r="J20" s="36"/>
      <c r="K20" s="36"/>
      <c r="L20" s="383"/>
      <c r="M20" s="384"/>
    </row>
    <row r="21" spans="1:13" ht="23.25" customHeight="1">
      <c r="A21" s="270">
        <v>16</v>
      </c>
      <c r="B21" s="381"/>
      <c r="C21" s="920"/>
      <c r="D21" s="921"/>
      <c r="E21" s="921"/>
      <c r="F21" s="922"/>
      <c r="G21" s="922"/>
      <c r="H21" s="922"/>
      <c r="I21" s="922"/>
      <c r="J21" s="36"/>
      <c r="K21" s="36"/>
      <c r="L21" s="383"/>
      <c r="M21" s="384"/>
    </row>
    <row r="22" spans="1:13" ht="23.25" customHeight="1">
      <c r="A22" s="270">
        <v>17</v>
      </c>
      <c r="B22" s="381"/>
      <c r="C22" s="920"/>
      <c r="D22" s="921"/>
      <c r="E22" s="921"/>
      <c r="F22" s="922"/>
      <c r="G22" s="922"/>
      <c r="H22" s="922"/>
      <c r="I22" s="922"/>
      <c r="J22" s="36"/>
      <c r="K22" s="36"/>
      <c r="L22" s="383"/>
      <c r="M22" s="384"/>
    </row>
    <row r="23" spans="1:13" ht="23.25" customHeight="1">
      <c r="A23" s="270">
        <v>18</v>
      </c>
      <c r="B23" s="381"/>
      <c r="C23" s="920"/>
      <c r="D23" s="921"/>
      <c r="E23" s="921"/>
      <c r="F23" s="922"/>
      <c r="G23" s="922"/>
      <c r="H23" s="922"/>
      <c r="I23" s="922"/>
      <c r="J23" s="36"/>
      <c r="K23" s="36"/>
      <c r="L23" s="383"/>
      <c r="M23" s="384"/>
    </row>
    <row r="24" spans="1:13" ht="23.25" customHeight="1">
      <c r="A24" s="270">
        <v>19</v>
      </c>
      <c r="B24" s="381"/>
      <c r="C24" s="920"/>
      <c r="D24" s="921"/>
      <c r="E24" s="921"/>
      <c r="F24" s="922"/>
      <c r="G24" s="922"/>
      <c r="H24" s="922"/>
      <c r="I24" s="922"/>
      <c r="J24" s="36"/>
      <c r="K24" s="36"/>
      <c r="L24" s="383"/>
      <c r="M24" s="384"/>
    </row>
    <row r="25" spans="1:13" ht="23.25" customHeight="1">
      <c r="A25" s="270">
        <v>20</v>
      </c>
      <c r="B25" s="381"/>
      <c r="C25" s="920"/>
      <c r="D25" s="921"/>
      <c r="E25" s="921"/>
      <c r="F25" s="922"/>
      <c r="G25" s="922"/>
      <c r="H25" s="922"/>
      <c r="I25" s="922"/>
      <c r="J25" s="36"/>
      <c r="K25" s="36"/>
      <c r="L25" s="383"/>
      <c r="M25" s="384"/>
    </row>
    <row r="26" spans="1:13" ht="23.25" customHeight="1">
      <c r="A26" s="270">
        <v>21</v>
      </c>
      <c r="B26" s="381"/>
      <c r="C26" s="920"/>
      <c r="D26" s="921"/>
      <c r="E26" s="921"/>
      <c r="F26" s="922"/>
      <c r="G26" s="922"/>
      <c r="H26" s="922"/>
      <c r="I26" s="922"/>
      <c r="J26" s="36"/>
      <c r="K26" s="36"/>
      <c r="L26" s="383"/>
      <c r="M26" s="384"/>
    </row>
    <row r="27" spans="1:13" ht="23.25" customHeight="1">
      <c r="A27" s="270">
        <v>22</v>
      </c>
      <c r="B27" s="381"/>
      <c r="C27" s="920"/>
      <c r="D27" s="921"/>
      <c r="E27" s="921"/>
      <c r="F27" s="922"/>
      <c r="G27" s="922"/>
      <c r="H27" s="922"/>
      <c r="I27" s="922"/>
      <c r="J27" s="36"/>
      <c r="K27" s="36"/>
      <c r="L27" s="383"/>
      <c r="M27" s="384"/>
    </row>
    <row r="28" spans="1:13" ht="23.25" customHeight="1">
      <c r="A28" s="270">
        <v>23</v>
      </c>
      <c r="B28" s="381"/>
      <c r="C28" s="920"/>
      <c r="D28" s="921"/>
      <c r="E28" s="921"/>
      <c r="F28" s="922"/>
      <c r="G28" s="922"/>
      <c r="H28" s="922"/>
      <c r="I28" s="922"/>
      <c r="J28" s="36"/>
      <c r="K28" s="36"/>
      <c r="L28" s="383"/>
      <c r="M28" s="384"/>
    </row>
    <row r="29" spans="1:13" ht="23.25" customHeight="1">
      <c r="A29" s="270">
        <v>24</v>
      </c>
      <c r="B29" s="381"/>
      <c r="C29" s="920"/>
      <c r="D29" s="921"/>
      <c r="E29" s="921"/>
      <c r="F29" s="922"/>
      <c r="G29" s="922"/>
      <c r="H29" s="922"/>
      <c r="I29" s="922"/>
      <c r="J29" s="36"/>
      <c r="K29" s="36"/>
      <c r="L29" s="383"/>
      <c r="M29" s="384"/>
    </row>
    <row r="30" spans="1:13" ht="23.25" customHeight="1">
      <c r="A30" s="270">
        <v>25</v>
      </c>
      <c r="B30" s="381"/>
      <c r="C30" s="920"/>
      <c r="D30" s="921"/>
      <c r="E30" s="921"/>
      <c r="F30" s="922"/>
      <c r="G30" s="922"/>
      <c r="H30" s="922"/>
      <c r="I30" s="922"/>
      <c r="J30" s="36"/>
      <c r="K30" s="36"/>
      <c r="L30" s="383"/>
      <c r="M30" s="384"/>
    </row>
    <row r="31" spans="1:13" ht="23.25" customHeight="1">
      <c r="A31" s="270">
        <v>26</v>
      </c>
      <c r="B31" s="381"/>
      <c r="C31" s="920"/>
      <c r="D31" s="921"/>
      <c r="E31" s="921"/>
      <c r="F31" s="922"/>
      <c r="G31" s="922"/>
      <c r="H31" s="922"/>
      <c r="I31" s="922"/>
      <c r="J31" s="36"/>
      <c r="K31" s="36"/>
      <c r="L31" s="383"/>
      <c r="M31" s="384"/>
    </row>
    <row r="32" spans="1:13" ht="23.25" customHeight="1">
      <c r="A32" s="270">
        <v>27</v>
      </c>
      <c r="B32" s="381"/>
      <c r="C32" s="920"/>
      <c r="D32" s="921"/>
      <c r="E32" s="921"/>
      <c r="F32" s="922"/>
      <c r="G32" s="922"/>
      <c r="H32" s="922"/>
      <c r="I32" s="922"/>
      <c r="J32" s="36"/>
      <c r="K32" s="36"/>
      <c r="L32" s="383"/>
      <c r="M32" s="384"/>
    </row>
    <row r="33" spans="1:13" ht="23.25" customHeight="1">
      <c r="A33" s="270">
        <v>28</v>
      </c>
      <c r="B33" s="381"/>
      <c r="C33" s="920"/>
      <c r="D33" s="921"/>
      <c r="E33" s="921"/>
      <c r="F33" s="922"/>
      <c r="G33" s="922"/>
      <c r="H33" s="922"/>
      <c r="I33" s="922"/>
      <c r="J33" s="36"/>
      <c r="K33" s="36"/>
      <c r="L33" s="383"/>
      <c r="M33" s="384"/>
    </row>
    <row r="34" spans="1:13" ht="23.25" customHeight="1">
      <c r="A34" s="270">
        <v>29</v>
      </c>
      <c r="B34" s="381"/>
      <c r="C34" s="920"/>
      <c r="D34" s="921"/>
      <c r="E34" s="921"/>
      <c r="F34" s="922"/>
      <c r="G34" s="922"/>
      <c r="H34" s="922"/>
      <c r="I34" s="922"/>
      <c r="J34" s="36"/>
      <c r="K34" s="36"/>
      <c r="L34" s="383"/>
      <c r="M34" s="384"/>
    </row>
    <row r="35" spans="1:13" ht="23.25" customHeight="1">
      <c r="A35" s="270">
        <v>30</v>
      </c>
      <c r="B35" s="381"/>
      <c r="C35" s="920"/>
      <c r="D35" s="921"/>
      <c r="E35" s="921"/>
      <c r="F35" s="922"/>
      <c r="G35" s="922"/>
      <c r="H35" s="922"/>
      <c r="I35" s="922"/>
      <c r="J35" s="36"/>
      <c r="K35" s="36"/>
      <c r="L35" s="383"/>
      <c r="M35" s="384"/>
    </row>
    <row r="36" spans="1:13" ht="23.25" hidden="1" customHeight="1">
      <c r="A36" s="270">
        <v>31</v>
      </c>
      <c r="B36" s="381"/>
      <c r="C36" s="920"/>
      <c r="D36" s="921"/>
      <c r="E36" s="921"/>
      <c r="F36" s="922"/>
      <c r="G36" s="922"/>
      <c r="H36" s="922"/>
      <c r="I36" s="922"/>
      <c r="J36" s="36"/>
      <c r="K36" s="36"/>
      <c r="L36" s="383"/>
      <c r="M36" s="384"/>
    </row>
    <row r="37" spans="1:13" ht="23.25" hidden="1" customHeight="1">
      <c r="A37" s="270">
        <v>32</v>
      </c>
      <c r="B37" s="381"/>
      <c r="C37" s="920"/>
      <c r="D37" s="921"/>
      <c r="E37" s="921"/>
      <c r="F37" s="922"/>
      <c r="G37" s="922"/>
      <c r="H37" s="922"/>
      <c r="I37" s="922"/>
      <c r="J37" s="36"/>
      <c r="K37" s="36"/>
      <c r="L37" s="383"/>
      <c r="M37" s="384"/>
    </row>
    <row r="38" spans="1:13" ht="23.25" hidden="1" customHeight="1">
      <c r="A38" s="270">
        <v>33</v>
      </c>
      <c r="B38" s="381"/>
      <c r="C38" s="920"/>
      <c r="D38" s="921"/>
      <c r="E38" s="921"/>
      <c r="F38" s="922"/>
      <c r="G38" s="922"/>
      <c r="H38" s="922"/>
      <c r="I38" s="922"/>
      <c r="J38" s="36"/>
      <c r="K38" s="36"/>
      <c r="L38" s="383"/>
      <c r="M38" s="384"/>
    </row>
    <row r="39" spans="1:13" ht="23.25" hidden="1" customHeight="1">
      <c r="A39" s="270">
        <v>34</v>
      </c>
      <c r="B39" s="381"/>
      <c r="C39" s="920"/>
      <c r="D39" s="921"/>
      <c r="E39" s="921"/>
      <c r="F39" s="922"/>
      <c r="G39" s="922"/>
      <c r="H39" s="922"/>
      <c r="I39" s="922"/>
      <c r="J39" s="36"/>
      <c r="K39" s="36"/>
      <c r="L39" s="383"/>
      <c r="M39" s="384"/>
    </row>
    <row r="40" spans="1:13" ht="23.25" hidden="1" customHeight="1">
      <c r="A40" s="270">
        <v>35</v>
      </c>
      <c r="B40" s="381"/>
      <c r="C40" s="920"/>
      <c r="D40" s="921"/>
      <c r="E40" s="921"/>
      <c r="F40" s="922"/>
      <c r="G40" s="922"/>
      <c r="H40" s="922"/>
      <c r="I40" s="922"/>
      <c r="J40" s="36"/>
      <c r="K40" s="36"/>
      <c r="L40" s="383"/>
      <c r="M40" s="384"/>
    </row>
    <row r="41" spans="1:13" ht="23.25" hidden="1" customHeight="1">
      <c r="A41" s="270">
        <v>36</v>
      </c>
      <c r="B41" s="381"/>
      <c r="C41" s="920"/>
      <c r="D41" s="921"/>
      <c r="E41" s="921"/>
      <c r="F41" s="922"/>
      <c r="G41" s="922"/>
      <c r="H41" s="922"/>
      <c r="I41" s="922"/>
      <c r="J41" s="36"/>
      <c r="K41" s="36"/>
      <c r="L41" s="383"/>
      <c r="M41" s="384"/>
    </row>
    <row r="42" spans="1:13" ht="23.25" hidden="1" customHeight="1">
      <c r="A42" s="270">
        <v>37</v>
      </c>
      <c r="B42" s="381"/>
      <c r="C42" s="920"/>
      <c r="D42" s="921"/>
      <c r="E42" s="921"/>
      <c r="F42" s="922"/>
      <c r="G42" s="922"/>
      <c r="H42" s="922"/>
      <c r="I42" s="922"/>
      <c r="J42" s="36"/>
      <c r="K42" s="36"/>
      <c r="L42" s="383"/>
      <c r="M42" s="384"/>
    </row>
    <row r="43" spans="1:13" ht="23.25" hidden="1" customHeight="1">
      <c r="A43" s="270">
        <v>38</v>
      </c>
      <c r="B43" s="381"/>
      <c r="C43" s="920"/>
      <c r="D43" s="921"/>
      <c r="E43" s="921"/>
      <c r="F43" s="922"/>
      <c r="G43" s="922"/>
      <c r="H43" s="922"/>
      <c r="I43" s="922"/>
      <c r="J43" s="36"/>
      <c r="K43" s="36"/>
      <c r="L43" s="383"/>
      <c r="M43" s="384"/>
    </row>
    <row r="44" spans="1:13" ht="23.25" hidden="1" customHeight="1">
      <c r="A44" s="270">
        <v>39</v>
      </c>
      <c r="B44" s="381"/>
      <c r="C44" s="920"/>
      <c r="D44" s="921"/>
      <c r="E44" s="921"/>
      <c r="F44" s="922"/>
      <c r="G44" s="922"/>
      <c r="H44" s="922"/>
      <c r="I44" s="922"/>
      <c r="J44" s="36"/>
      <c r="K44" s="36"/>
      <c r="L44" s="383"/>
      <c r="M44" s="384"/>
    </row>
    <row r="45" spans="1:13" ht="23.25" hidden="1" customHeight="1">
      <c r="A45" s="270">
        <v>40</v>
      </c>
      <c r="B45" s="381"/>
      <c r="C45" s="920"/>
      <c r="D45" s="921"/>
      <c r="E45" s="921"/>
      <c r="F45" s="922"/>
      <c r="G45" s="922"/>
      <c r="H45" s="922"/>
      <c r="I45" s="922"/>
      <c r="J45" s="36"/>
      <c r="K45" s="36"/>
      <c r="L45" s="383"/>
      <c r="M45" s="384"/>
    </row>
    <row r="46" spans="1:13" ht="23.25" hidden="1" customHeight="1">
      <c r="A46" s="270">
        <v>41</v>
      </c>
      <c r="B46" s="381"/>
      <c r="C46" s="920"/>
      <c r="D46" s="921"/>
      <c r="E46" s="921"/>
      <c r="F46" s="922"/>
      <c r="G46" s="922"/>
      <c r="H46" s="922"/>
      <c r="I46" s="922"/>
      <c r="J46" s="36"/>
      <c r="K46" s="36"/>
      <c r="L46" s="383"/>
      <c r="M46" s="384"/>
    </row>
    <row r="47" spans="1:13" ht="23.25" hidden="1" customHeight="1">
      <c r="A47" s="270">
        <v>42</v>
      </c>
      <c r="B47" s="381"/>
      <c r="C47" s="920"/>
      <c r="D47" s="921"/>
      <c r="E47" s="921"/>
      <c r="F47" s="922"/>
      <c r="G47" s="922"/>
      <c r="H47" s="922"/>
      <c r="I47" s="922"/>
      <c r="J47" s="36"/>
      <c r="K47" s="36"/>
      <c r="L47" s="383"/>
      <c r="M47" s="384"/>
    </row>
    <row r="48" spans="1:13" ht="23.25" hidden="1" customHeight="1">
      <c r="A48" s="270">
        <v>43</v>
      </c>
      <c r="B48" s="381"/>
      <c r="C48" s="920"/>
      <c r="D48" s="921"/>
      <c r="E48" s="921"/>
      <c r="F48" s="922"/>
      <c r="G48" s="922"/>
      <c r="H48" s="922"/>
      <c r="I48" s="922"/>
      <c r="J48" s="36"/>
      <c r="K48" s="36"/>
      <c r="L48" s="383"/>
      <c r="M48" s="384"/>
    </row>
    <row r="49" spans="1:13" ht="23.25" hidden="1" customHeight="1">
      <c r="A49" s="270">
        <v>44</v>
      </c>
      <c r="B49" s="381"/>
      <c r="C49" s="920"/>
      <c r="D49" s="921"/>
      <c r="E49" s="921"/>
      <c r="F49" s="922"/>
      <c r="G49" s="922"/>
      <c r="H49" s="922"/>
      <c r="I49" s="922"/>
      <c r="J49" s="36"/>
      <c r="K49" s="36"/>
      <c r="L49" s="383"/>
      <c r="M49" s="384"/>
    </row>
    <row r="50" spans="1:13" ht="23.25" hidden="1" customHeight="1">
      <c r="A50" s="270">
        <v>45</v>
      </c>
      <c r="B50" s="381"/>
      <c r="C50" s="920"/>
      <c r="D50" s="921"/>
      <c r="E50" s="921"/>
      <c r="F50" s="922"/>
      <c r="G50" s="922"/>
      <c r="H50" s="922"/>
      <c r="I50" s="922"/>
      <c r="J50" s="36"/>
      <c r="K50" s="36"/>
      <c r="L50" s="383"/>
      <c r="M50" s="384"/>
    </row>
    <row r="51" spans="1:13" ht="23.25" hidden="1" customHeight="1">
      <c r="A51" s="270">
        <v>46</v>
      </c>
      <c r="B51" s="381"/>
      <c r="C51" s="920"/>
      <c r="D51" s="921"/>
      <c r="E51" s="921"/>
      <c r="F51" s="922"/>
      <c r="G51" s="922"/>
      <c r="H51" s="922"/>
      <c r="I51" s="922"/>
      <c r="J51" s="36"/>
      <c r="K51" s="36"/>
      <c r="L51" s="383"/>
      <c r="M51" s="384"/>
    </row>
    <row r="52" spans="1:13" ht="23.25" hidden="1" customHeight="1">
      <c r="A52" s="270">
        <v>47</v>
      </c>
      <c r="B52" s="381"/>
      <c r="C52" s="920"/>
      <c r="D52" s="921"/>
      <c r="E52" s="921"/>
      <c r="F52" s="922"/>
      <c r="G52" s="922"/>
      <c r="H52" s="922"/>
      <c r="I52" s="922"/>
      <c r="J52" s="36"/>
      <c r="K52" s="36"/>
      <c r="L52" s="383"/>
      <c r="M52" s="384"/>
    </row>
    <row r="53" spans="1:13" ht="23.25" hidden="1" customHeight="1">
      <c r="A53" s="270">
        <v>48</v>
      </c>
      <c r="B53" s="381"/>
      <c r="C53" s="920"/>
      <c r="D53" s="921"/>
      <c r="E53" s="921"/>
      <c r="F53" s="922"/>
      <c r="G53" s="922"/>
      <c r="H53" s="922"/>
      <c r="I53" s="922"/>
      <c r="J53" s="36"/>
      <c r="K53" s="36"/>
      <c r="L53" s="383"/>
      <c r="M53" s="384"/>
    </row>
    <row r="54" spans="1:13" ht="23.25" hidden="1" customHeight="1">
      <c r="A54" s="270">
        <v>49</v>
      </c>
      <c r="B54" s="381"/>
      <c r="C54" s="920"/>
      <c r="D54" s="921"/>
      <c r="E54" s="921"/>
      <c r="F54" s="922"/>
      <c r="G54" s="922"/>
      <c r="H54" s="922"/>
      <c r="I54" s="922"/>
      <c r="J54" s="36"/>
      <c r="K54" s="36"/>
      <c r="L54" s="383"/>
      <c r="M54" s="384"/>
    </row>
    <row r="55" spans="1:13" ht="23.25" hidden="1" customHeight="1">
      <c r="A55" s="270">
        <v>50</v>
      </c>
      <c r="B55" s="381"/>
      <c r="C55" s="920"/>
      <c r="D55" s="921"/>
      <c r="E55" s="921"/>
      <c r="F55" s="922"/>
      <c r="G55" s="922"/>
      <c r="H55" s="922"/>
      <c r="I55" s="922"/>
      <c r="J55" s="36"/>
      <c r="K55" s="36"/>
      <c r="L55" s="383"/>
      <c r="M55" s="384"/>
    </row>
    <row r="57" spans="1:13" ht="17.25" customHeight="1">
      <c r="A57" s="927">
        <f>COUNTA(C6:C55)</f>
        <v>1</v>
      </c>
      <c r="B57" s="927"/>
      <c r="C57" s="927"/>
      <c r="D57" s="274" t="s">
        <v>565</v>
      </c>
      <c r="E57" s="378">
        <f>COUNTIF(B6:B55,"Mr.")</f>
        <v>1</v>
      </c>
      <c r="F57" s="274" t="s">
        <v>566</v>
      </c>
      <c r="G57" s="379">
        <f>COUNTIF(B6:B55,"Ms.")</f>
        <v>1</v>
      </c>
    </row>
    <row r="59" spans="1:13" ht="17.25" customHeight="1">
      <c r="A59" s="3" t="s">
        <v>568</v>
      </c>
      <c r="B59" s="3" t="s">
        <v>701</v>
      </c>
    </row>
    <row r="60" spans="1:13" ht="17.25" customHeight="1">
      <c r="A60" s="270">
        <v>1</v>
      </c>
      <c r="B60" s="923" t="s">
        <v>569</v>
      </c>
      <c r="C60" s="923"/>
      <c r="D60" s="923"/>
      <c r="E60" s="924" t="s">
        <v>574</v>
      </c>
      <c r="F60" s="925"/>
      <c r="G60" s="925"/>
      <c r="H60" s="925"/>
      <c r="I60" s="925"/>
      <c r="J60" s="926"/>
    </row>
    <row r="61" spans="1:13" ht="17.25" customHeight="1">
      <c r="A61" s="270">
        <v>2</v>
      </c>
      <c r="B61" s="923" t="s">
        <v>570</v>
      </c>
      <c r="C61" s="923"/>
      <c r="D61" s="923"/>
      <c r="E61" s="924" t="s">
        <v>575</v>
      </c>
      <c r="F61" s="925"/>
      <c r="G61" s="925"/>
      <c r="H61" s="925"/>
      <c r="I61" s="925"/>
      <c r="J61" s="926"/>
    </row>
    <row r="62" spans="1:13" ht="17.25" customHeight="1">
      <c r="A62" s="270">
        <v>3</v>
      </c>
      <c r="B62" s="923" t="s">
        <v>571</v>
      </c>
      <c r="C62" s="923"/>
      <c r="D62" s="923"/>
      <c r="E62" s="924" t="s">
        <v>576</v>
      </c>
      <c r="F62" s="925"/>
      <c r="G62" s="925"/>
      <c r="H62" s="925"/>
      <c r="I62" s="925"/>
      <c r="J62" s="926"/>
    </row>
    <row r="63" spans="1:13" ht="17.25" customHeight="1">
      <c r="A63" s="270">
        <v>4</v>
      </c>
      <c r="B63" s="923" t="s">
        <v>572</v>
      </c>
      <c r="C63" s="923"/>
      <c r="D63" s="923"/>
      <c r="E63" s="924" t="s">
        <v>577</v>
      </c>
      <c r="F63" s="925"/>
      <c r="G63" s="925"/>
      <c r="H63" s="925"/>
      <c r="I63" s="925"/>
      <c r="J63" s="926"/>
    </row>
    <row r="64" spans="1:13" ht="17.25" customHeight="1">
      <c r="A64" s="270">
        <v>5</v>
      </c>
      <c r="B64" s="923" t="s">
        <v>573</v>
      </c>
      <c r="C64" s="923"/>
      <c r="D64" s="923"/>
      <c r="E64" s="924" t="s">
        <v>578</v>
      </c>
      <c r="F64" s="925"/>
      <c r="G64" s="925"/>
      <c r="H64" s="925"/>
      <c r="I64" s="925"/>
      <c r="J64" s="926"/>
    </row>
    <row r="66" spans="1:2" ht="17.25" customHeight="1">
      <c r="A66" s="3" t="s">
        <v>585</v>
      </c>
      <c r="B66" s="3" t="s">
        <v>586</v>
      </c>
    </row>
    <row r="67" spans="1:2" ht="17.25" customHeight="1">
      <c r="B67" s="3" t="s">
        <v>587</v>
      </c>
    </row>
  </sheetData>
  <mergeCells count="117">
    <mergeCell ref="B63:D63"/>
    <mergeCell ref="B64:D64"/>
    <mergeCell ref="E60:J60"/>
    <mergeCell ref="E61:J61"/>
    <mergeCell ref="E62:J62"/>
    <mergeCell ref="E63:J63"/>
    <mergeCell ref="E64:J64"/>
    <mergeCell ref="A57:C57"/>
    <mergeCell ref="B60:D60"/>
    <mergeCell ref="B61:D61"/>
    <mergeCell ref="B62:D62"/>
    <mergeCell ref="A2:M2"/>
    <mergeCell ref="F53:I53"/>
    <mergeCell ref="F54:I54"/>
    <mergeCell ref="F55:I55"/>
    <mergeCell ref="A4:A5"/>
    <mergeCell ref="F47:I47"/>
    <mergeCell ref="F48:I48"/>
    <mergeCell ref="F49:I49"/>
    <mergeCell ref="F50:I50"/>
    <mergeCell ref="F51:I51"/>
    <mergeCell ref="F52:I52"/>
    <mergeCell ref="F41:I41"/>
    <mergeCell ref="F42:I42"/>
    <mergeCell ref="F43:I43"/>
    <mergeCell ref="F44:I44"/>
    <mergeCell ref="F45:I45"/>
    <mergeCell ref="F46:I46"/>
    <mergeCell ref="F35:I35"/>
    <mergeCell ref="F36:I36"/>
    <mergeCell ref="F37:I37"/>
    <mergeCell ref="F38:I38"/>
    <mergeCell ref="F39:I39"/>
    <mergeCell ref="F40:I40"/>
    <mergeCell ref="F29:I29"/>
    <mergeCell ref="F11:I11"/>
    <mergeCell ref="F12:I12"/>
    <mergeCell ref="F13:I13"/>
    <mergeCell ref="F14:I14"/>
    <mergeCell ref="F15:I15"/>
    <mergeCell ref="F16:I16"/>
    <mergeCell ref="F30:I30"/>
    <mergeCell ref="F31:I31"/>
    <mergeCell ref="F32:I32"/>
    <mergeCell ref="F23:I23"/>
    <mergeCell ref="F24:I24"/>
    <mergeCell ref="F25:I25"/>
    <mergeCell ref="F26:I26"/>
    <mergeCell ref="F27:I27"/>
    <mergeCell ref="F28:I28"/>
    <mergeCell ref="F17:I17"/>
    <mergeCell ref="F18:I18"/>
    <mergeCell ref="F19:I19"/>
    <mergeCell ref="F20:I20"/>
    <mergeCell ref="F21:I21"/>
    <mergeCell ref="F22:I22"/>
    <mergeCell ref="F33:I33"/>
    <mergeCell ref="F34:I34"/>
    <mergeCell ref="C32:E32"/>
    <mergeCell ref="C33:E33"/>
    <mergeCell ref="C34:E34"/>
    <mergeCell ref="C26:E26"/>
    <mergeCell ref="C27:E27"/>
    <mergeCell ref="C28:E28"/>
    <mergeCell ref="C29:E29"/>
    <mergeCell ref="C30:E30"/>
    <mergeCell ref="C31:E31"/>
    <mergeCell ref="C53:E53"/>
    <mergeCell ref="C54:E54"/>
    <mergeCell ref="C55:E55"/>
    <mergeCell ref="C44:E44"/>
    <mergeCell ref="C45:E45"/>
    <mergeCell ref="C46:E46"/>
    <mergeCell ref="C47:E47"/>
    <mergeCell ref="C48:E48"/>
    <mergeCell ref="C49:E49"/>
    <mergeCell ref="C50:E50"/>
    <mergeCell ref="C51:E51"/>
    <mergeCell ref="C52:E52"/>
    <mergeCell ref="C38:E38"/>
    <mergeCell ref="C39:E39"/>
    <mergeCell ref="C40:E40"/>
    <mergeCell ref="C41:E41"/>
    <mergeCell ref="C42:E42"/>
    <mergeCell ref="C43:E43"/>
    <mergeCell ref="C35:E35"/>
    <mergeCell ref="C36:E36"/>
    <mergeCell ref="C37:E37"/>
    <mergeCell ref="K4:K5"/>
    <mergeCell ref="L4:L5"/>
    <mergeCell ref="C7:E7"/>
    <mergeCell ref="C8:E8"/>
    <mergeCell ref="C9:E9"/>
    <mergeCell ref="C10:E10"/>
    <mergeCell ref="F7:I7"/>
    <mergeCell ref="F8:I8"/>
    <mergeCell ref="F9:I9"/>
    <mergeCell ref="F10:I10"/>
    <mergeCell ref="F4:I5"/>
    <mergeCell ref="C6:E6"/>
    <mergeCell ref="F6:I6"/>
    <mergeCell ref="B4:E5"/>
    <mergeCell ref="C20:E20"/>
    <mergeCell ref="C21:E21"/>
    <mergeCell ref="C22:E22"/>
    <mergeCell ref="C23:E23"/>
    <mergeCell ref="C24:E24"/>
    <mergeCell ref="C25:E25"/>
    <mergeCell ref="C11:E11"/>
    <mergeCell ref="C12:E12"/>
    <mergeCell ref="C13:E13"/>
    <mergeCell ref="C14:E14"/>
    <mergeCell ref="C15:E15"/>
    <mergeCell ref="C16:E16"/>
    <mergeCell ref="C17:E17"/>
    <mergeCell ref="C18:E18"/>
    <mergeCell ref="C19:E19"/>
  </mergeCells>
  <phoneticPr fontId="1"/>
  <dataValidations count="2">
    <dataValidation type="list" allowBlank="1" showInputMessage="1" showErrorMessage="1" errorTitle="入力エラー" error="プルダウンより選択してください。" sqref="B6:B55">
      <formula1>"Mr.,Ms."</formula1>
    </dataValidation>
    <dataValidation type="list" allowBlank="1" showInputMessage="1" showErrorMessage="1" errorTitle="入力エラー" error="プルダウンより選択してください。" sqref="J6:J55">
      <formula1>"1,2,3,4,5"</formula1>
    </dataValidation>
  </dataValidations>
  <printOptions horizontalCentered="1"/>
  <pageMargins left="0.51181102362204722" right="0.51181102362204722" top="0.74803149606299213" bottom="0.55118110236220474" header="0.31496062992125984" footer="0.31496062992125984"/>
  <pageSetup paperSize="9" scale="81" orientation="portrait" blackAndWhite="1"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M75"/>
  <sheetViews>
    <sheetView showGridLines="0" showZeros="0" view="pageBreakPreview" zoomScaleNormal="100" zoomScaleSheetLayoutView="100" workbookViewId="0">
      <selection sqref="A1:K1"/>
    </sheetView>
  </sheetViews>
  <sheetFormatPr defaultRowHeight="17.25" customHeight="1"/>
  <cols>
    <col min="1" max="1" width="9" style="277" customWidth="1"/>
    <col min="2" max="5" width="9" style="277"/>
    <col min="6" max="7" width="10.875" style="277" customWidth="1"/>
    <col min="8" max="11" width="9" style="277"/>
    <col min="12" max="13" width="10.875" style="277" customWidth="1"/>
    <col min="14" max="16384" width="9" style="277"/>
  </cols>
  <sheetData>
    <row r="1" spans="1:13" ht="17.25" customHeight="1">
      <c r="A1" s="277" t="s">
        <v>931</v>
      </c>
    </row>
    <row r="2" spans="1:13" ht="17.25" customHeight="1">
      <c r="A2" s="622" t="s">
        <v>588</v>
      </c>
      <c r="B2" s="622"/>
      <c r="C2" s="622"/>
      <c r="D2" s="622"/>
      <c r="E2" s="622"/>
      <c r="F2" s="622"/>
      <c r="G2" s="622"/>
      <c r="H2" s="622"/>
      <c r="I2" s="622"/>
      <c r="J2" s="622"/>
      <c r="K2" s="622"/>
      <c r="L2" s="622"/>
      <c r="M2" s="622"/>
    </row>
    <row r="3" spans="1:13" ht="17.25" customHeight="1" thickBot="1"/>
    <row r="4" spans="1:13" ht="17.25" customHeight="1">
      <c r="A4" s="674" t="s">
        <v>159</v>
      </c>
      <c r="B4" s="677" t="s">
        <v>160</v>
      </c>
      <c r="C4" s="677"/>
      <c r="D4" s="677"/>
      <c r="E4" s="677"/>
      <c r="F4" s="74" t="s">
        <v>63</v>
      </c>
      <c r="G4" s="75" t="s">
        <v>165</v>
      </c>
      <c r="H4" s="677" t="s">
        <v>166</v>
      </c>
      <c r="I4" s="677"/>
      <c r="J4" s="677"/>
      <c r="K4" s="677"/>
      <c r="L4" s="74" t="s">
        <v>63</v>
      </c>
      <c r="M4" s="76" t="s">
        <v>165</v>
      </c>
    </row>
    <row r="5" spans="1:13" ht="17.25" customHeight="1">
      <c r="A5" s="675"/>
      <c r="B5" s="678" t="str">
        <f>②海外研修日程案!B7</f>
        <v>（ 00：00 ～ 00：00 )</v>
      </c>
      <c r="C5" s="678"/>
      <c r="D5" s="678"/>
      <c r="E5" s="678"/>
      <c r="F5" s="207" t="s">
        <v>163</v>
      </c>
      <c r="G5" s="208" t="s">
        <v>163</v>
      </c>
      <c r="H5" s="678" t="str">
        <f>②海外研修日程案!H7</f>
        <v>（ 00：00 ～ 00：00 )</v>
      </c>
      <c r="I5" s="678"/>
      <c r="J5" s="678"/>
      <c r="K5" s="678"/>
      <c r="L5" s="207" t="s">
        <v>163</v>
      </c>
      <c r="M5" s="209" t="s">
        <v>163</v>
      </c>
    </row>
    <row r="6" spans="1:13" ht="17.25" customHeight="1" thickBot="1">
      <c r="A6" s="676"/>
      <c r="B6" s="679"/>
      <c r="C6" s="679"/>
      <c r="D6" s="679"/>
      <c r="E6" s="679"/>
      <c r="F6" s="210" t="s">
        <v>164</v>
      </c>
      <c r="G6" s="211" t="s">
        <v>164</v>
      </c>
      <c r="H6" s="679"/>
      <c r="I6" s="679"/>
      <c r="J6" s="679"/>
      <c r="K6" s="679"/>
      <c r="L6" s="210" t="s">
        <v>164</v>
      </c>
      <c r="M6" s="212" t="s">
        <v>164</v>
      </c>
    </row>
    <row r="7" spans="1:13" ht="17.25" customHeight="1">
      <c r="A7" s="385">
        <f>②海外研修日程案!A9</f>
        <v>44046</v>
      </c>
      <c r="B7" s="668" t="str">
        <f>②海外研修日程案!B9</f>
        <v>（例）
開講式
【講義】5Sについて、正しい5Sの理解
【演習】工具箱の5S演習</v>
      </c>
      <c r="C7" s="668"/>
      <c r="D7" s="668"/>
      <c r="E7" s="668"/>
      <c r="F7" s="77" t="str">
        <f>②海外研修日程案!F9</f>
        <v>山田講師</v>
      </c>
      <c r="G7" s="78" t="str">
        <f>②海外研修日程案!G9</f>
        <v>タナカ通訳</v>
      </c>
      <c r="H7" s="668" t="str">
        <f>②海外研修日程案!H9</f>
        <v>（例）
【グループワーク】現場の5S診断、改善提案
【発表】改善提案発表、ディスカッション、講評</v>
      </c>
      <c r="I7" s="668"/>
      <c r="J7" s="668"/>
      <c r="K7" s="668"/>
      <c r="L7" s="77" t="str">
        <f>②海外研修日程案!L9</f>
        <v>山田講師</v>
      </c>
      <c r="M7" s="87" t="str">
        <f>②海外研修日程案!M9</f>
        <v>タナカ通訳</v>
      </c>
    </row>
    <row r="8" spans="1:13" ht="17.25" customHeight="1">
      <c r="A8" s="93">
        <f>A7</f>
        <v>44046</v>
      </c>
      <c r="B8" s="668"/>
      <c r="C8" s="668"/>
      <c r="D8" s="668"/>
      <c r="E8" s="668"/>
      <c r="F8" s="79">
        <f>②海外研修日程案!F10</f>
        <v>3</v>
      </c>
      <c r="G8" s="80">
        <f>②海外研修日程案!G10</f>
        <v>3</v>
      </c>
      <c r="H8" s="668"/>
      <c r="I8" s="668"/>
      <c r="J8" s="668"/>
      <c r="K8" s="668"/>
      <c r="L8" s="79">
        <f>②海外研修日程案!L10</f>
        <v>3</v>
      </c>
      <c r="M8" s="88">
        <f>②海外研修日程案!M10</f>
        <v>3</v>
      </c>
    </row>
    <row r="9" spans="1:13" ht="17.25" customHeight="1">
      <c r="A9" s="94"/>
      <c r="B9" s="668"/>
      <c r="C9" s="668"/>
      <c r="D9" s="668"/>
      <c r="E9" s="668"/>
      <c r="F9" s="77">
        <f>②海外研修日程案!F11</f>
        <v>0</v>
      </c>
      <c r="G9" s="78">
        <f>②海外研修日程案!G11</f>
        <v>0</v>
      </c>
      <c r="H9" s="668"/>
      <c r="I9" s="668"/>
      <c r="J9" s="668"/>
      <c r="K9" s="668"/>
      <c r="L9" s="77">
        <f>②海外研修日程案!L11</f>
        <v>0</v>
      </c>
      <c r="M9" s="87">
        <f>②海外研修日程案!M11</f>
        <v>0</v>
      </c>
    </row>
    <row r="10" spans="1:13" ht="17.25" customHeight="1">
      <c r="A10" s="95"/>
      <c r="B10" s="669"/>
      <c r="C10" s="669"/>
      <c r="D10" s="669"/>
      <c r="E10" s="669"/>
      <c r="F10" s="81">
        <f>②海外研修日程案!F12</f>
        <v>0</v>
      </c>
      <c r="G10" s="82">
        <f>②海外研修日程案!G12</f>
        <v>0</v>
      </c>
      <c r="H10" s="669"/>
      <c r="I10" s="669"/>
      <c r="J10" s="669"/>
      <c r="K10" s="669"/>
      <c r="L10" s="81">
        <f>②海外研修日程案!L12</f>
        <v>0</v>
      </c>
      <c r="M10" s="89">
        <f>②海外研修日程案!M12</f>
        <v>0</v>
      </c>
    </row>
    <row r="11" spans="1:13" ht="17.25" customHeight="1">
      <c r="A11" s="96">
        <f>A7+1</f>
        <v>44047</v>
      </c>
      <c r="B11" s="928">
        <f>②海外研修日程案!B13</f>
        <v>0</v>
      </c>
      <c r="C11" s="670"/>
      <c r="D11" s="670"/>
      <c r="E11" s="929"/>
      <c r="F11" s="77" t="str">
        <f>②海外研修日程案!F13</f>
        <v>●●講師</v>
      </c>
      <c r="G11" s="78" t="str">
        <f>②海外研修日程案!G13</f>
        <v>▲▲通訳</v>
      </c>
      <c r="H11" s="670">
        <f>②海外研修日程案!H13</f>
        <v>0</v>
      </c>
      <c r="I11" s="670"/>
      <c r="J11" s="670"/>
      <c r="K11" s="670"/>
      <c r="L11" s="77" t="str">
        <f>②海外研修日程案!L13</f>
        <v>●●講師</v>
      </c>
      <c r="M11" s="87" t="str">
        <f>②海外研修日程案!M13</f>
        <v>▲▲通訳</v>
      </c>
    </row>
    <row r="12" spans="1:13" ht="17.25" customHeight="1">
      <c r="A12" s="93">
        <f>A11</f>
        <v>44047</v>
      </c>
      <c r="B12" s="930"/>
      <c r="C12" s="668"/>
      <c r="D12" s="668"/>
      <c r="E12" s="906"/>
      <c r="F12" s="79">
        <f>②海外研修日程案!F14</f>
        <v>3</v>
      </c>
      <c r="G12" s="80">
        <f>②海外研修日程案!G14</f>
        <v>3</v>
      </c>
      <c r="H12" s="668"/>
      <c r="I12" s="668"/>
      <c r="J12" s="668"/>
      <c r="K12" s="668"/>
      <c r="L12" s="79">
        <f>②海外研修日程案!L14</f>
        <v>3</v>
      </c>
      <c r="M12" s="88">
        <f>②海外研修日程案!M14</f>
        <v>3</v>
      </c>
    </row>
    <row r="13" spans="1:13" ht="17.25" customHeight="1">
      <c r="A13" s="94"/>
      <c r="B13" s="930"/>
      <c r="C13" s="668"/>
      <c r="D13" s="668"/>
      <c r="E13" s="906"/>
      <c r="F13" s="77">
        <f>②海外研修日程案!F15</f>
        <v>0</v>
      </c>
      <c r="G13" s="78">
        <f>②海外研修日程案!G15</f>
        <v>0</v>
      </c>
      <c r="H13" s="668"/>
      <c r="I13" s="668"/>
      <c r="J13" s="668"/>
      <c r="K13" s="668"/>
      <c r="L13" s="77">
        <f>②海外研修日程案!L15</f>
        <v>0</v>
      </c>
      <c r="M13" s="87">
        <f>②海外研修日程案!M15</f>
        <v>0</v>
      </c>
    </row>
    <row r="14" spans="1:13" ht="17.25" customHeight="1">
      <c r="A14" s="95"/>
      <c r="B14" s="931"/>
      <c r="C14" s="669"/>
      <c r="D14" s="669"/>
      <c r="E14" s="761"/>
      <c r="F14" s="83">
        <f>②海外研修日程案!F16</f>
        <v>0</v>
      </c>
      <c r="G14" s="84">
        <f>②海外研修日程案!G16</f>
        <v>0</v>
      </c>
      <c r="H14" s="669"/>
      <c r="I14" s="669"/>
      <c r="J14" s="669"/>
      <c r="K14" s="669"/>
      <c r="L14" s="83">
        <f>②海外研修日程案!L16</f>
        <v>0</v>
      </c>
      <c r="M14" s="90">
        <f>②海外研修日程案!M16</f>
        <v>0</v>
      </c>
    </row>
    <row r="15" spans="1:13" ht="17.25" customHeight="1">
      <c r="A15" s="96">
        <f>A11+1</f>
        <v>44048</v>
      </c>
      <c r="B15" s="928">
        <f>②海外研修日程案!B17</f>
        <v>0</v>
      </c>
      <c r="C15" s="670"/>
      <c r="D15" s="670"/>
      <c r="E15" s="929"/>
      <c r="F15" s="77" t="str">
        <f>②海外研修日程案!F17</f>
        <v>●●講師</v>
      </c>
      <c r="G15" s="78" t="str">
        <f>②海外研修日程案!G17</f>
        <v>▲▲通訳</v>
      </c>
      <c r="H15" s="670">
        <f>②海外研修日程案!H17</f>
        <v>0</v>
      </c>
      <c r="I15" s="670"/>
      <c r="J15" s="670"/>
      <c r="K15" s="670"/>
      <c r="L15" s="77" t="str">
        <f>②海外研修日程案!L17</f>
        <v>●●講師</v>
      </c>
      <c r="M15" s="87" t="str">
        <f>②海外研修日程案!M17</f>
        <v>▲▲通訳</v>
      </c>
    </row>
    <row r="16" spans="1:13" ht="17.25" customHeight="1">
      <c r="A16" s="93">
        <f>A15</f>
        <v>44048</v>
      </c>
      <c r="B16" s="930"/>
      <c r="C16" s="668"/>
      <c r="D16" s="668"/>
      <c r="E16" s="906"/>
      <c r="F16" s="79">
        <f>②海外研修日程案!F18</f>
        <v>3</v>
      </c>
      <c r="G16" s="80">
        <f>②海外研修日程案!G18</f>
        <v>3</v>
      </c>
      <c r="H16" s="668"/>
      <c r="I16" s="668"/>
      <c r="J16" s="668"/>
      <c r="K16" s="668"/>
      <c r="L16" s="79">
        <f>②海外研修日程案!L18</f>
        <v>3</v>
      </c>
      <c r="M16" s="88">
        <f>②海外研修日程案!M18</f>
        <v>3</v>
      </c>
    </row>
    <row r="17" spans="1:13" ht="17.25" customHeight="1">
      <c r="A17" s="94"/>
      <c r="B17" s="930"/>
      <c r="C17" s="668"/>
      <c r="D17" s="668"/>
      <c r="E17" s="906"/>
      <c r="F17" s="77">
        <f>②海外研修日程案!F19</f>
        <v>0</v>
      </c>
      <c r="G17" s="78">
        <f>②海外研修日程案!G19</f>
        <v>0</v>
      </c>
      <c r="H17" s="668"/>
      <c r="I17" s="668"/>
      <c r="J17" s="668"/>
      <c r="K17" s="668"/>
      <c r="L17" s="77">
        <f>②海外研修日程案!L19</f>
        <v>0</v>
      </c>
      <c r="M17" s="87">
        <f>②海外研修日程案!M19</f>
        <v>0</v>
      </c>
    </row>
    <row r="18" spans="1:13" ht="17.25" customHeight="1">
      <c r="A18" s="95"/>
      <c r="B18" s="931"/>
      <c r="C18" s="669"/>
      <c r="D18" s="669"/>
      <c r="E18" s="761"/>
      <c r="F18" s="83">
        <f>②海外研修日程案!F20</f>
        <v>0</v>
      </c>
      <c r="G18" s="84">
        <f>②海外研修日程案!G20</f>
        <v>0</v>
      </c>
      <c r="H18" s="669"/>
      <c r="I18" s="669"/>
      <c r="J18" s="669"/>
      <c r="K18" s="669"/>
      <c r="L18" s="83">
        <f>②海外研修日程案!L20</f>
        <v>0</v>
      </c>
      <c r="M18" s="90">
        <f>②海外研修日程案!M20</f>
        <v>0</v>
      </c>
    </row>
    <row r="19" spans="1:13" ht="17.25" customHeight="1">
      <c r="A19" s="96">
        <f>A15+1</f>
        <v>44049</v>
      </c>
      <c r="B19" s="928">
        <f>②海外研修日程案!B21</f>
        <v>0</v>
      </c>
      <c r="C19" s="670"/>
      <c r="D19" s="670"/>
      <c r="E19" s="929"/>
      <c r="F19" s="77" t="str">
        <f>②海外研修日程案!F21</f>
        <v>●●講師</v>
      </c>
      <c r="G19" s="78" t="str">
        <f>②海外研修日程案!G21</f>
        <v>▲▲通訳</v>
      </c>
      <c r="H19" s="670">
        <f>②海外研修日程案!H21</f>
        <v>0</v>
      </c>
      <c r="I19" s="670"/>
      <c r="J19" s="670"/>
      <c r="K19" s="670"/>
      <c r="L19" s="77" t="str">
        <f>②海外研修日程案!L21</f>
        <v>●●講師</v>
      </c>
      <c r="M19" s="87" t="str">
        <f>②海外研修日程案!M21</f>
        <v>▲▲通訳</v>
      </c>
    </row>
    <row r="20" spans="1:13" ht="17.25" customHeight="1">
      <c r="A20" s="93">
        <f>A19</f>
        <v>44049</v>
      </c>
      <c r="B20" s="930"/>
      <c r="C20" s="668"/>
      <c r="D20" s="668"/>
      <c r="E20" s="906"/>
      <c r="F20" s="79">
        <f>②海外研修日程案!F22</f>
        <v>3</v>
      </c>
      <c r="G20" s="80">
        <f>②海外研修日程案!G22</f>
        <v>3</v>
      </c>
      <c r="H20" s="668"/>
      <c r="I20" s="668"/>
      <c r="J20" s="668"/>
      <c r="K20" s="668"/>
      <c r="L20" s="79">
        <f>②海外研修日程案!L22</f>
        <v>3</v>
      </c>
      <c r="M20" s="88">
        <f>②海外研修日程案!M22</f>
        <v>3</v>
      </c>
    </row>
    <row r="21" spans="1:13" ht="17.25" customHeight="1">
      <c r="A21" s="94"/>
      <c r="B21" s="930"/>
      <c r="C21" s="668"/>
      <c r="D21" s="668"/>
      <c r="E21" s="906"/>
      <c r="F21" s="77">
        <f>②海外研修日程案!F23</f>
        <v>0</v>
      </c>
      <c r="G21" s="78">
        <f>②海外研修日程案!G23</f>
        <v>0</v>
      </c>
      <c r="H21" s="668"/>
      <c r="I21" s="668"/>
      <c r="J21" s="668"/>
      <c r="K21" s="668"/>
      <c r="L21" s="77">
        <f>②海外研修日程案!L23</f>
        <v>0</v>
      </c>
      <c r="M21" s="87">
        <f>②海外研修日程案!M23</f>
        <v>0</v>
      </c>
    </row>
    <row r="22" spans="1:13" ht="17.25" customHeight="1">
      <c r="A22" s="95"/>
      <c r="B22" s="931"/>
      <c r="C22" s="669"/>
      <c r="D22" s="669"/>
      <c r="E22" s="761"/>
      <c r="F22" s="83">
        <f>②海外研修日程案!F24</f>
        <v>0</v>
      </c>
      <c r="G22" s="84">
        <f>②海外研修日程案!G24</f>
        <v>0</v>
      </c>
      <c r="H22" s="669"/>
      <c r="I22" s="669"/>
      <c r="J22" s="669"/>
      <c r="K22" s="669"/>
      <c r="L22" s="83">
        <f>②海外研修日程案!L24</f>
        <v>0</v>
      </c>
      <c r="M22" s="90">
        <f>②海外研修日程案!M24</f>
        <v>0</v>
      </c>
    </row>
    <row r="23" spans="1:13" ht="17.25" customHeight="1">
      <c r="A23" s="96">
        <f>A19+1</f>
        <v>44050</v>
      </c>
      <c r="B23" s="928">
        <f>②海外研修日程案!B25</f>
        <v>0</v>
      </c>
      <c r="C23" s="670"/>
      <c r="D23" s="670"/>
      <c r="E23" s="929"/>
      <c r="F23" s="77" t="str">
        <f>②海外研修日程案!F25</f>
        <v>●●講師</v>
      </c>
      <c r="G23" s="78" t="str">
        <f>②海外研修日程案!G25</f>
        <v>▲▲通訳</v>
      </c>
      <c r="H23" s="670">
        <f>②海外研修日程案!H25</f>
        <v>0</v>
      </c>
      <c r="I23" s="670"/>
      <c r="J23" s="670"/>
      <c r="K23" s="670"/>
      <c r="L23" s="77" t="str">
        <f>②海外研修日程案!L25</f>
        <v>●●講師</v>
      </c>
      <c r="M23" s="87" t="str">
        <f>②海外研修日程案!M25</f>
        <v>▲▲通訳</v>
      </c>
    </row>
    <row r="24" spans="1:13" ht="17.25" customHeight="1">
      <c r="A24" s="93">
        <f>A23</f>
        <v>44050</v>
      </c>
      <c r="B24" s="930"/>
      <c r="C24" s="668"/>
      <c r="D24" s="668"/>
      <c r="E24" s="906"/>
      <c r="F24" s="79">
        <f>②海外研修日程案!F26</f>
        <v>3</v>
      </c>
      <c r="G24" s="80">
        <f>②海外研修日程案!G26</f>
        <v>3</v>
      </c>
      <c r="H24" s="668"/>
      <c r="I24" s="668"/>
      <c r="J24" s="668"/>
      <c r="K24" s="668"/>
      <c r="L24" s="79">
        <f>②海外研修日程案!L26</f>
        <v>3</v>
      </c>
      <c r="M24" s="88">
        <f>②海外研修日程案!M26</f>
        <v>3</v>
      </c>
    </row>
    <row r="25" spans="1:13" ht="17.25" customHeight="1">
      <c r="A25" s="94"/>
      <c r="B25" s="930"/>
      <c r="C25" s="668"/>
      <c r="D25" s="668"/>
      <c r="E25" s="906"/>
      <c r="F25" s="77">
        <f>②海外研修日程案!F27</f>
        <v>0</v>
      </c>
      <c r="G25" s="78">
        <f>②海外研修日程案!G27</f>
        <v>0</v>
      </c>
      <c r="H25" s="668"/>
      <c r="I25" s="668"/>
      <c r="J25" s="668"/>
      <c r="K25" s="668"/>
      <c r="L25" s="77">
        <f>②海外研修日程案!L27</f>
        <v>0</v>
      </c>
      <c r="M25" s="87">
        <f>②海外研修日程案!M27</f>
        <v>0</v>
      </c>
    </row>
    <row r="26" spans="1:13" ht="17.25" customHeight="1">
      <c r="A26" s="95"/>
      <c r="B26" s="931"/>
      <c r="C26" s="669"/>
      <c r="D26" s="669"/>
      <c r="E26" s="761"/>
      <c r="F26" s="83">
        <f>②海外研修日程案!F28</f>
        <v>0</v>
      </c>
      <c r="G26" s="84">
        <f>②海外研修日程案!G28</f>
        <v>0</v>
      </c>
      <c r="H26" s="669"/>
      <c r="I26" s="669"/>
      <c r="J26" s="669"/>
      <c r="K26" s="669"/>
      <c r="L26" s="83">
        <f>②海外研修日程案!L28</f>
        <v>0</v>
      </c>
      <c r="M26" s="90">
        <f>②海外研修日程案!M28</f>
        <v>0</v>
      </c>
    </row>
    <row r="27" spans="1:13" ht="17.25" customHeight="1">
      <c r="A27" s="96">
        <f>A23+1</f>
        <v>44051</v>
      </c>
      <c r="B27" s="928">
        <f>②海外研修日程案!B29</f>
        <v>0</v>
      </c>
      <c r="C27" s="670"/>
      <c r="D27" s="670"/>
      <c r="E27" s="929"/>
      <c r="F27" s="77">
        <f>②海外研修日程案!F29</f>
        <v>0</v>
      </c>
      <c r="G27" s="78">
        <f>②海外研修日程案!G29</f>
        <v>0</v>
      </c>
      <c r="H27" s="670">
        <f>②海外研修日程案!H29</f>
        <v>0</v>
      </c>
      <c r="I27" s="670"/>
      <c r="J27" s="670"/>
      <c r="K27" s="670"/>
      <c r="L27" s="77">
        <f>②海外研修日程案!L29</f>
        <v>0</v>
      </c>
      <c r="M27" s="87">
        <f>②海外研修日程案!M29</f>
        <v>0</v>
      </c>
    </row>
    <row r="28" spans="1:13" ht="17.25" customHeight="1">
      <c r="A28" s="93">
        <f>A27</f>
        <v>44051</v>
      </c>
      <c r="B28" s="930"/>
      <c r="C28" s="668"/>
      <c r="D28" s="668"/>
      <c r="E28" s="906"/>
      <c r="F28" s="79">
        <f>②海外研修日程案!F30</f>
        <v>0</v>
      </c>
      <c r="G28" s="80">
        <f>②海外研修日程案!G30</f>
        <v>0</v>
      </c>
      <c r="H28" s="668"/>
      <c r="I28" s="668"/>
      <c r="J28" s="668"/>
      <c r="K28" s="668"/>
      <c r="L28" s="79">
        <f>②海外研修日程案!L30</f>
        <v>0</v>
      </c>
      <c r="M28" s="88">
        <f>②海外研修日程案!M30</f>
        <v>0</v>
      </c>
    </row>
    <row r="29" spans="1:13" ht="17.25" customHeight="1">
      <c r="A29" s="94"/>
      <c r="B29" s="930"/>
      <c r="C29" s="668"/>
      <c r="D29" s="668"/>
      <c r="E29" s="906"/>
      <c r="F29" s="77">
        <f>②海外研修日程案!F31</f>
        <v>0</v>
      </c>
      <c r="G29" s="78">
        <f>②海外研修日程案!G31</f>
        <v>0</v>
      </c>
      <c r="H29" s="668"/>
      <c r="I29" s="668"/>
      <c r="J29" s="668"/>
      <c r="K29" s="668"/>
      <c r="L29" s="77">
        <f>②海外研修日程案!L31</f>
        <v>0</v>
      </c>
      <c r="M29" s="87">
        <f>②海外研修日程案!M31</f>
        <v>0</v>
      </c>
    </row>
    <row r="30" spans="1:13" ht="17.25" customHeight="1">
      <c r="A30" s="95"/>
      <c r="B30" s="931"/>
      <c r="C30" s="669"/>
      <c r="D30" s="669"/>
      <c r="E30" s="761"/>
      <c r="F30" s="83">
        <f>②海外研修日程案!F32</f>
        <v>0</v>
      </c>
      <c r="G30" s="84">
        <f>②海外研修日程案!G32</f>
        <v>0</v>
      </c>
      <c r="H30" s="669"/>
      <c r="I30" s="669"/>
      <c r="J30" s="669"/>
      <c r="K30" s="669"/>
      <c r="L30" s="83">
        <f>②海外研修日程案!L32</f>
        <v>0</v>
      </c>
      <c r="M30" s="90">
        <f>②海外研修日程案!M32</f>
        <v>0</v>
      </c>
    </row>
    <row r="31" spans="1:13" ht="17.25" customHeight="1">
      <c r="A31" s="96">
        <f>A27+1</f>
        <v>44052</v>
      </c>
      <c r="B31" s="928">
        <f>②海外研修日程案!B33</f>
        <v>0</v>
      </c>
      <c r="C31" s="670"/>
      <c r="D31" s="670"/>
      <c r="E31" s="929"/>
      <c r="F31" s="77">
        <f>②海外研修日程案!F33</f>
        <v>0</v>
      </c>
      <c r="G31" s="78">
        <f>②海外研修日程案!G33</f>
        <v>0</v>
      </c>
      <c r="H31" s="670">
        <f>②海外研修日程案!H33</f>
        <v>0</v>
      </c>
      <c r="I31" s="670"/>
      <c r="J31" s="670"/>
      <c r="K31" s="670"/>
      <c r="L31" s="77">
        <f>②海外研修日程案!L33</f>
        <v>0</v>
      </c>
      <c r="M31" s="87">
        <f>②海外研修日程案!M33</f>
        <v>0</v>
      </c>
    </row>
    <row r="32" spans="1:13" ht="17.25" customHeight="1">
      <c r="A32" s="93">
        <f>A31</f>
        <v>44052</v>
      </c>
      <c r="B32" s="930"/>
      <c r="C32" s="668"/>
      <c r="D32" s="668"/>
      <c r="E32" s="906"/>
      <c r="F32" s="79">
        <f>②海外研修日程案!F34</f>
        <v>0</v>
      </c>
      <c r="G32" s="80">
        <f>②海外研修日程案!G34</f>
        <v>0</v>
      </c>
      <c r="H32" s="668"/>
      <c r="I32" s="668"/>
      <c r="J32" s="668"/>
      <c r="K32" s="668"/>
      <c r="L32" s="79">
        <f>②海外研修日程案!L34</f>
        <v>0</v>
      </c>
      <c r="M32" s="88">
        <f>②海外研修日程案!M34</f>
        <v>0</v>
      </c>
    </row>
    <row r="33" spans="1:13" ht="17.25" customHeight="1">
      <c r="A33" s="94"/>
      <c r="B33" s="930"/>
      <c r="C33" s="668"/>
      <c r="D33" s="668"/>
      <c r="E33" s="906"/>
      <c r="F33" s="77">
        <f>②海外研修日程案!F35</f>
        <v>0</v>
      </c>
      <c r="G33" s="78">
        <f>②海外研修日程案!G35</f>
        <v>0</v>
      </c>
      <c r="H33" s="668"/>
      <c r="I33" s="668"/>
      <c r="J33" s="668"/>
      <c r="K33" s="668"/>
      <c r="L33" s="77">
        <f>②海外研修日程案!L35</f>
        <v>0</v>
      </c>
      <c r="M33" s="87">
        <f>②海外研修日程案!M35</f>
        <v>0</v>
      </c>
    </row>
    <row r="34" spans="1:13" ht="17.25" customHeight="1">
      <c r="A34" s="95"/>
      <c r="B34" s="931"/>
      <c r="C34" s="669"/>
      <c r="D34" s="669"/>
      <c r="E34" s="761"/>
      <c r="F34" s="83">
        <f>②海外研修日程案!F36</f>
        <v>0</v>
      </c>
      <c r="G34" s="84">
        <f>②海外研修日程案!G36</f>
        <v>0</v>
      </c>
      <c r="H34" s="669"/>
      <c r="I34" s="669"/>
      <c r="J34" s="669"/>
      <c r="K34" s="669"/>
      <c r="L34" s="83">
        <f>②海外研修日程案!L36</f>
        <v>0</v>
      </c>
      <c r="M34" s="90">
        <f>②海外研修日程案!M36</f>
        <v>0</v>
      </c>
    </row>
    <row r="35" spans="1:13" ht="17.25" customHeight="1">
      <c r="A35" s="96">
        <f>A31+1</f>
        <v>44053</v>
      </c>
      <c r="B35" s="928">
        <f>②海外研修日程案!B37</f>
        <v>0</v>
      </c>
      <c r="C35" s="670"/>
      <c r="D35" s="670"/>
      <c r="E35" s="929"/>
      <c r="F35" s="77" t="str">
        <f>②海外研修日程案!F37</f>
        <v>●●講師</v>
      </c>
      <c r="G35" s="78" t="str">
        <f>②海外研修日程案!G37</f>
        <v>▲▲通訳</v>
      </c>
      <c r="H35" s="670">
        <f>②海外研修日程案!H37</f>
        <v>0</v>
      </c>
      <c r="I35" s="670"/>
      <c r="J35" s="670"/>
      <c r="K35" s="670"/>
      <c r="L35" s="77" t="str">
        <f>②海外研修日程案!L37</f>
        <v>●●講師</v>
      </c>
      <c r="M35" s="87" t="str">
        <f>②海外研修日程案!M37</f>
        <v>▲▲通訳</v>
      </c>
    </row>
    <row r="36" spans="1:13" ht="17.25" customHeight="1">
      <c r="A36" s="93">
        <f>A35</f>
        <v>44053</v>
      </c>
      <c r="B36" s="930"/>
      <c r="C36" s="668"/>
      <c r="D36" s="668"/>
      <c r="E36" s="906"/>
      <c r="F36" s="79">
        <f>②海外研修日程案!F38</f>
        <v>3</v>
      </c>
      <c r="G36" s="80">
        <f>②海外研修日程案!G38</f>
        <v>3</v>
      </c>
      <c r="H36" s="668"/>
      <c r="I36" s="668"/>
      <c r="J36" s="668"/>
      <c r="K36" s="668"/>
      <c r="L36" s="79">
        <f>②海外研修日程案!L38</f>
        <v>3</v>
      </c>
      <c r="M36" s="88">
        <f>②海外研修日程案!M38</f>
        <v>3</v>
      </c>
    </row>
    <row r="37" spans="1:13" ht="17.25" customHeight="1">
      <c r="A37" s="94"/>
      <c r="B37" s="930"/>
      <c r="C37" s="668"/>
      <c r="D37" s="668"/>
      <c r="E37" s="906"/>
      <c r="F37" s="77">
        <f>②海外研修日程案!F39</f>
        <v>0</v>
      </c>
      <c r="G37" s="78">
        <f>②海外研修日程案!G39</f>
        <v>0</v>
      </c>
      <c r="H37" s="668"/>
      <c r="I37" s="668"/>
      <c r="J37" s="668"/>
      <c r="K37" s="668"/>
      <c r="L37" s="77">
        <f>②海外研修日程案!L39</f>
        <v>0</v>
      </c>
      <c r="M37" s="87">
        <f>②海外研修日程案!M39</f>
        <v>0</v>
      </c>
    </row>
    <row r="38" spans="1:13" ht="17.25" customHeight="1">
      <c r="A38" s="95"/>
      <c r="B38" s="931"/>
      <c r="C38" s="669"/>
      <c r="D38" s="669"/>
      <c r="E38" s="761"/>
      <c r="F38" s="83">
        <f>②海外研修日程案!F40</f>
        <v>0</v>
      </c>
      <c r="G38" s="84">
        <f>②海外研修日程案!G40</f>
        <v>0</v>
      </c>
      <c r="H38" s="669"/>
      <c r="I38" s="669"/>
      <c r="J38" s="669"/>
      <c r="K38" s="669"/>
      <c r="L38" s="83">
        <f>②海外研修日程案!L40</f>
        <v>0</v>
      </c>
      <c r="M38" s="90">
        <f>②海外研修日程案!M40</f>
        <v>0</v>
      </c>
    </row>
    <row r="39" spans="1:13" ht="17.25" customHeight="1">
      <c r="A39" s="96">
        <f>A35+1</f>
        <v>44054</v>
      </c>
      <c r="B39" s="928">
        <f>②海外研修日程案!B41</f>
        <v>0</v>
      </c>
      <c r="C39" s="670"/>
      <c r="D39" s="670"/>
      <c r="E39" s="929"/>
      <c r="F39" s="77" t="str">
        <f>②海外研修日程案!F41</f>
        <v>●●講師</v>
      </c>
      <c r="G39" s="78" t="str">
        <f>②海外研修日程案!G41</f>
        <v>▲▲通訳</v>
      </c>
      <c r="H39" s="670">
        <f>②海外研修日程案!H41</f>
        <v>0</v>
      </c>
      <c r="I39" s="670"/>
      <c r="J39" s="670"/>
      <c r="K39" s="670"/>
      <c r="L39" s="77" t="str">
        <f>②海外研修日程案!L41</f>
        <v>●●講師</v>
      </c>
      <c r="M39" s="87" t="str">
        <f>②海外研修日程案!M41</f>
        <v>▲▲通訳</v>
      </c>
    </row>
    <row r="40" spans="1:13" ht="17.25" customHeight="1">
      <c r="A40" s="93">
        <f>A39</f>
        <v>44054</v>
      </c>
      <c r="B40" s="930"/>
      <c r="C40" s="668"/>
      <c r="D40" s="668"/>
      <c r="E40" s="906"/>
      <c r="F40" s="79">
        <f>②海外研修日程案!F42</f>
        <v>3</v>
      </c>
      <c r="G40" s="80">
        <f>②海外研修日程案!G42</f>
        <v>3</v>
      </c>
      <c r="H40" s="668"/>
      <c r="I40" s="668"/>
      <c r="J40" s="668"/>
      <c r="K40" s="668"/>
      <c r="L40" s="79">
        <f>②海外研修日程案!L42</f>
        <v>3</v>
      </c>
      <c r="M40" s="88">
        <f>②海外研修日程案!M42</f>
        <v>3</v>
      </c>
    </row>
    <row r="41" spans="1:13" ht="17.25" customHeight="1">
      <c r="A41" s="94"/>
      <c r="B41" s="930"/>
      <c r="C41" s="668"/>
      <c r="D41" s="668"/>
      <c r="E41" s="906"/>
      <c r="F41" s="77">
        <f>②海外研修日程案!F43</f>
        <v>0</v>
      </c>
      <c r="G41" s="78">
        <f>②海外研修日程案!G43</f>
        <v>0</v>
      </c>
      <c r="H41" s="668"/>
      <c r="I41" s="668"/>
      <c r="J41" s="668"/>
      <c r="K41" s="668"/>
      <c r="L41" s="77">
        <f>②海外研修日程案!L43</f>
        <v>0</v>
      </c>
      <c r="M41" s="87">
        <f>②海外研修日程案!M43</f>
        <v>0</v>
      </c>
    </row>
    <row r="42" spans="1:13" ht="17.25" customHeight="1">
      <c r="A42" s="95"/>
      <c r="B42" s="931"/>
      <c r="C42" s="669"/>
      <c r="D42" s="669"/>
      <c r="E42" s="761"/>
      <c r="F42" s="83">
        <f>②海外研修日程案!F44</f>
        <v>0</v>
      </c>
      <c r="G42" s="84">
        <f>②海外研修日程案!G44</f>
        <v>0</v>
      </c>
      <c r="H42" s="669"/>
      <c r="I42" s="669"/>
      <c r="J42" s="669"/>
      <c r="K42" s="669"/>
      <c r="L42" s="83">
        <f>②海外研修日程案!L44</f>
        <v>0</v>
      </c>
      <c r="M42" s="90">
        <f>②海外研修日程案!M44</f>
        <v>0</v>
      </c>
    </row>
    <row r="43" spans="1:13" ht="17.25" customHeight="1">
      <c r="A43" s="96">
        <f>A39+1</f>
        <v>44055</v>
      </c>
      <c r="B43" s="928">
        <f>②海外研修日程案!B45</f>
        <v>0</v>
      </c>
      <c r="C43" s="670"/>
      <c r="D43" s="670"/>
      <c r="E43" s="929"/>
      <c r="F43" s="77" t="str">
        <f>②海外研修日程案!F45</f>
        <v>●●講師</v>
      </c>
      <c r="G43" s="78" t="str">
        <f>②海外研修日程案!G45</f>
        <v>▲▲通訳</v>
      </c>
      <c r="H43" s="670" t="str">
        <f>②海外研修日程案!H45</f>
        <v>（例）
【講義】
【演習】
閉講式</v>
      </c>
      <c r="I43" s="670"/>
      <c r="J43" s="670"/>
      <c r="K43" s="670"/>
      <c r="L43" s="77" t="str">
        <f>②海外研修日程案!L45</f>
        <v>●●講師</v>
      </c>
      <c r="M43" s="87" t="str">
        <f>②海外研修日程案!M45</f>
        <v>▲▲通訳</v>
      </c>
    </row>
    <row r="44" spans="1:13" ht="17.25" customHeight="1">
      <c r="A44" s="93">
        <f>A43</f>
        <v>44055</v>
      </c>
      <c r="B44" s="930"/>
      <c r="C44" s="668"/>
      <c r="D44" s="668"/>
      <c r="E44" s="906"/>
      <c r="F44" s="79">
        <f>②海外研修日程案!F46</f>
        <v>3</v>
      </c>
      <c r="G44" s="80">
        <f>②海外研修日程案!G46</f>
        <v>3</v>
      </c>
      <c r="H44" s="668"/>
      <c r="I44" s="668"/>
      <c r="J44" s="668"/>
      <c r="K44" s="668"/>
      <c r="L44" s="79">
        <f>②海外研修日程案!L46</f>
        <v>3</v>
      </c>
      <c r="M44" s="88">
        <f>②海外研修日程案!M46</f>
        <v>3</v>
      </c>
    </row>
    <row r="45" spans="1:13" ht="17.25" customHeight="1">
      <c r="A45" s="94"/>
      <c r="B45" s="930"/>
      <c r="C45" s="668"/>
      <c r="D45" s="668"/>
      <c r="E45" s="906"/>
      <c r="F45" s="77">
        <f>②海外研修日程案!F47</f>
        <v>0</v>
      </c>
      <c r="G45" s="78">
        <f>②海外研修日程案!G47</f>
        <v>0</v>
      </c>
      <c r="H45" s="668"/>
      <c r="I45" s="668"/>
      <c r="J45" s="668"/>
      <c r="K45" s="668"/>
      <c r="L45" s="77">
        <f>②海外研修日程案!L47</f>
        <v>0</v>
      </c>
      <c r="M45" s="87">
        <f>②海外研修日程案!M47</f>
        <v>0</v>
      </c>
    </row>
    <row r="46" spans="1:13" ht="17.25" customHeight="1" thickBot="1">
      <c r="A46" s="97"/>
      <c r="B46" s="936"/>
      <c r="C46" s="671"/>
      <c r="D46" s="671"/>
      <c r="E46" s="937"/>
      <c r="F46" s="85">
        <f>②海外研修日程案!F48</f>
        <v>0</v>
      </c>
      <c r="G46" s="86">
        <f>②海外研修日程案!G48</f>
        <v>0</v>
      </c>
      <c r="H46" s="671"/>
      <c r="I46" s="671"/>
      <c r="J46" s="671"/>
      <c r="K46" s="671"/>
      <c r="L46" s="85">
        <f>②海外研修日程案!L48</f>
        <v>0</v>
      </c>
      <c r="M46" s="91">
        <f>②海外研修日程案!M48</f>
        <v>0</v>
      </c>
    </row>
    <row r="47" spans="1:13" ht="17.25" customHeight="1">
      <c r="L47" s="240"/>
      <c r="M47" s="240"/>
    </row>
    <row r="48" spans="1:13" ht="17.25" customHeight="1">
      <c r="A48" s="672" t="s">
        <v>168</v>
      </c>
      <c r="B48" s="672"/>
      <c r="C48" s="858">
        <f>②海外研修日程案!C50</f>
        <v>0</v>
      </c>
      <c r="D48" s="858"/>
      <c r="E48" s="858"/>
      <c r="F48" s="858"/>
      <c r="G48" s="672" t="s">
        <v>169</v>
      </c>
      <c r="H48" s="672"/>
      <c r="I48" s="273" t="s">
        <v>170</v>
      </c>
      <c r="J48" s="259">
        <f>②海外研修日程案!J50</f>
        <v>0</v>
      </c>
      <c r="K48" s="277" t="s">
        <v>175</v>
      </c>
    </row>
    <row r="49" spans="1:13" ht="17.25" customHeight="1">
      <c r="A49" s="672" t="s">
        <v>132</v>
      </c>
      <c r="B49" s="672"/>
      <c r="C49" s="629" t="str">
        <f>②海外研修日程案!C51</f>
        <v>英語</v>
      </c>
      <c r="D49" s="629"/>
      <c r="E49" s="629"/>
      <c r="F49" s="629"/>
      <c r="I49" s="273" t="s">
        <v>171</v>
      </c>
      <c r="J49" s="260">
        <f>②海外研修日程案!J51</f>
        <v>0</v>
      </c>
      <c r="K49" s="277" t="s">
        <v>175</v>
      </c>
    </row>
    <row r="50" spans="1:13" ht="17.25" customHeight="1">
      <c r="A50" s="672" t="s">
        <v>133</v>
      </c>
      <c r="B50" s="672"/>
      <c r="C50" s="629" t="str">
        <f>②海外研修日程案!C52</f>
        <v>インドネシア語</v>
      </c>
      <c r="D50" s="629"/>
      <c r="E50" s="629"/>
      <c r="F50" s="629"/>
      <c r="I50" s="273" t="s">
        <v>172</v>
      </c>
      <c r="J50" s="260">
        <f>②海外研修日程案!J52</f>
        <v>0</v>
      </c>
      <c r="K50" s="277" t="s">
        <v>175</v>
      </c>
    </row>
    <row r="51" spans="1:13" ht="17.25" customHeight="1">
      <c r="I51" s="273" t="s">
        <v>173</v>
      </c>
      <c r="J51" s="260">
        <f>②海外研修日程案!J53</f>
        <v>0</v>
      </c>
      <c r="K51" s="277" t="s">
        <v>175</v>
      </c>
    </row>
    <row r="52" spans="1:13" ht="17.25" customHeight="1">
      <c r="I52" s="273" t="s">
        <v>174</v>
      </c>
      <c r="J52" s="261">
        <f>SUM(J48:J51)</f>
        <v>0</v>
      </c>
      <c r="K52" s="277" t="s">
        <v>175</v>
      </c>
    </row>
    <row r="53" spans="1:13" ht="17.25" customHeight="1">
      <c r="A53" s="377"/>
      <c r="B53" s="377"/>
      <c r="C53" s="377"/>
      <c r="D53" s="377"/>
      <c r="E53" s="377"/>
      <c r="F53" s="377"/>
      <c r="G53" s="377"/>
      <c r="H53" s="377"/>
      <c r="I53" s="275"/>
      <c r="J53" s="386"/>
      <c r="K53" s="377"/>
      <c r="L53" s="377"/>
      <c r="M53" s="377"/>
    </row>
    <row r="54" spans="1:13" ht="17.25" customHeight="1">
      <c r="A54" s="469"/>
      <c r="B54" s="377" t="s">
        <v>589</v>
      </c>
      <c r="C54" s="377"/>
      <c r="D54" s="377"/>
      <c r="E54" s="377"/>
      <c r="F54" s="377"/>
      <c r="G54" s="377"/>
      <c r="H54" s="377"/>
      <c r="I54" s="377"/>
      <c r="J54" s="275"/>
      <c r="K54" s="386"/>
      <c r="L54" s="377"/>
      <c r="M54" s="377"/>
    </row>
    <row r="55" spans="1:13" ht="17.25" customHeight="1">
      <c r="A55" s="469"/>
      <c r="B55" s="546" t="s">
        <v>590</v>
      </c>
      <c r="C55" s="689"/>
      <c r="D55" s="547"/>
      <c r="E55" s="546" t="s">
        <v>591</v>
      </c>
      <c r="F55" s="547"/>
      <c r="G55" s="640" t="s">
        <v>592</v>
      </c>
      <c r="H55" s="546" t="s">
        <v>593</v>
      </c>
      <c r="I55" s="547"/>
      <c r="J55" s="271" t="s">
        <v>163</v>
      </c>
      <c r="K55" s="932" t="s">
        <v>594</v>
      </c>
      <c r="L55" s="933"/>
      <c r="M55" s="377"/>
    </row>
    <row r="56" spans="1:13" ht="17.25" customHeight="1">
      <c r="A56" s="469"/>
      <c r="B56" s="550"/>
      <c r="C56" s="627"/>
      <c r="D56" s="551"/>
      <c r="E56" s="550"/>
      <c r="F56" s="551"/>
      <c r="G56" s="542"/>
      <c r="H56" s="550"/>
      <c r="I56" s="551"/>
      <c r="J56" s="276" t="s">
        <v>602</v>
      </c>
      <c r="K56" s="934"/>
      <c r="L56" s="935"/>
      <c r="M56" s="377"/>
    </row>
    <row r="57" spans="1:13" ht="17.25" customHeight="1">
      <c r="A57" s="377"/>
      <c r="B57" s="941"/>
      <c r="C57" s="943"/>
      <c r="D57" s="942"/>
      <c r="E57" s="941"/>
      <c r="F57" s="942"/>
      <c r="G57" s="471"/>
      <c r="H57" s="939"/>
      <c r="I57" s="940"/>
      <c r="J57" s="389"/>
      <c r="K57" s="938">
        <f>H57*J57</f>
        <v>0</v>
      </c>
      <c r="L57" s="938"/>
      <c r="M57" s="377"/>
    </row>
    <row r="58" spans="1:13" ht="17.25" customHeight="1">
      <c r="A58" s="377"/>
      <c r="B58" s="941"/>
      <c r="C58" s="943"/>
      <c r="D58" s="942"/>
      <c r="E58" s="941"/>
      <c r="F58" s="942"/>
      <c r="G58" s="471"/>
      <c r="H58" s="939"/>
      <c r="I58" s="940"/>
      <c r="J58" s="389"/>
      <c r="K58" s="938">
        <f>H58*J58</f>
        <v>0</v>
      </c>
      <c r="L58" s="938"/>
      <c r="M58" s="377"/>
    </row>
    <row r="59" spans="1:13" ht="17.25" customHeight="1">
      <c r="A59" s="377"/>
      <c r="B59" s="377"/>
      <c r="C59" s="377"/>
      <c r="D59" s="377"/>
      <c r="E59" s="377"/>
      <c r="F59" s="377"/>
      <c r="G59" s="377"/>
      <c r="H59" s="377"/>
      <c r="I59" s="465"/>
      <c r="J59" s="387" t="s">
        <v>174</v>
      </c>
      <c r="K59" s="938">
        <f>SUM(K57:L58)</f>
        <v>0</v>
      </c>
      <c r="L59" s="938"/>
      <c r="M59" s="377"/>
    </row>
    <row r="60" spans="1:13" ht="17.25" customHeight="1">
      <c r="A60" s="377"/>
      <c r="B60" s="377" t="s">
        <v>595</v>
      </c>
      <c r="C60" s="377"/>
      <c r="D60" s="377"/>
      <c r="E60" s="377"/>
      <c r="F60" s="377"/>
      <c r="G60" s="377"/>
      <c r="H60" s="377"/>
      <c r="I60" s="465"/>
      <c r="J60" s="386"/>
      <c r="K60" s="377"/>
      <c r="L60" s="377"/>
      <c r="M60" s="377"/>
    </row>
    <row r="61" spans="1:13" ht="17.25" customHeight="1">
      <c r="A61" s="377"/>
      <c r="B61" s="600" t="s">
        <v>596</v>
      </c>
      <c r="C61" s="944"/>
      <c r="D61" s="601"/>
      <c r="E61" s="600" t="s">
        <v>597</v>
      </c>
      <c r="F61" s="601"/>
      <c r="G61" s="461" t="s">
        <v>592</v>
      </c>
      <c r="H61" s="600" t="s">
        <v>593</v>
      </c>
      <c r="I61" s="601"/>
      <c r="J61" s="388" t="s">
        <v>598</v>
      </c>
      <c r="K61" s="623" t="s">
        <v>599</v>
      </c>
      <c r="L61" s="623"/>
      <c r="M61" s="377"/>
    </row>
    <row r="62" spans="1:13" ht="17.25" customHeight="1">
      <c r="A62" s="377"/>
      <c r="B62" s="941"/>
      <c r="C62" s="943"/>
      <c r="D62" s="942"/>
      <c r="E62" s="941"/>
      <c r="F62" s="942"/>
      <c r="G62" s="471"/>
      <c r="H62" s="939"/>
      <c r="I62" s="940"/>
      <c r="J62" s="389"/>
      <c r="K62" s="938">
        <f>H62*J62</f>
        <v>0</v>
      </c>
      <c r="L62" s="938"/>
      <c r="M62" s="377"/>
    </row>
    <row r="63" spans="1:13" ht="17.25" customHeight="1">
      <c r="A63" s="377"/>
      <c r="B63" s="941"/>
      <c r="C63" s="943"/>
      <c r="D63" s="942"/>
      <c r="E63" s="941"/>
      <c r="F63" s="942"/>
      <c r="G63" s="471"/>
      <c r="H63" s="939"/>
      <c r="I63" s="940"/>
      <c r="J63" s="389"/>
      <c r="K63" s="938">
        <f>H63*J63</f>
        <v>0</v>
      </c>
      <c r="L63" s="938"/>
      <c r="M63" s="377"/>
    </row>
    <row r="64" spans="1:13" ht="17.25" customHeight="1">
      <c r="A64" s="377"/>
      <c r="B64" s="377"/>
      <c r="C64" s="377"/>
      <c r="D64" s="377"/>
      <c r="E64" s="377"/>
      <c r="F64" s="377"/>
      <c r="G64" s="377"/>
      <c r="H64" s="377"/>
      <c r="I64" s="465"/>
      <c r="J64" s="387" t="s">
        <v>174</v>
      </c>
      <c r="K64" s="938">
        <f>SUM(K62:L63)</f>
        <v>0</v>
      </c>
      <c r="L64" s="938"/>
      <c r="M64" s="377"/>
    </row>
    <row r="65" spans="1:13" ht="17.25" customHeight="1">
      <c r="A65" s="377"/>
      <c r="B65" s="377" t="s">
        <v>601</v>
      </c>
      <c r="C65" s="377"/>
      <c r="D65" s="377"/>
      <c r="E65" s="377"/>
      <c r="F65" s="377"/>
      <c r="G65" s="377"/>
      <c r="H65" s="377"/>
      <c r="I65" s="465"/>
      <c r="J65" s="386"/>
      <c r="K65" s="377"/>
      <c r="L65" s="377"/>
      <c r="M65" s="377"/>
    </row>
    <row r="66" spans="1:13" ht="17.25" customHeight="1">
      <c r="A66" s="377"/>
      <c r="B66" s="600" t="s">
        <v>596</v>
      </c>
      <c r="C66" s="944"/>
      <c r="D66" s="601"/>
      <c r="E66" s="600" t="s">
        <v>597</v>
      </c>
      <c r="F66" s="601"/>
      <c r="G66" s="461" t="s">
        <v>592</v>
      </c>
      <c r="H66" s="600" t="s">
        <v>593</v>
      </c>
      <c r="I66" s="601"/>
      <c r="J66" s="388" t="s">
        <v>598</v>
      </c>
      <c r="K66" s="623" t="s">
        <v>600</v>
      </c>
      <c r="L66" s="623"/>
      <c r="M66" s="377"/>
    </row>
    <row r="67" spans="1:13" ht="17.25" customHeight="1">
      <c r="A67" s="377"/>
      <c r="B67" s="941"/>
      <c r="C67" s="943"/>
      <c r="D67" s="942"/>
      <c r="E67" s="941"/>
      <c r="F67" s="942"/>
      <c r="G67" s="471"/>
      <c r="H67" s="939"/>
      <c r="I67" s="940"/>
      <c r="J67" s="389"/>
      <c r="K67" s="938">
        <f>H67*J67</f>
        <v>0</v>
      </c>
      <c r="L67" s="938"/>
      <c r="M67" s="377"/>
    </row>
    <row r="68" spans="1:13" ht="17.25" customHeight="1">
      <c r="A68" s="377"/>
      <c r="B68" s="941"/>
      <c r="C68" s="943"/>
      <c r="D68" s="942"/>
      <c r="E68" s="941"/>
      <c r="F68" s="942"/>
      <c r="G68" s="471"/>
      <c r="H68" s="939"/>
      <c r="I68" s="940"/>
      <c r="J68" s="389"/>
      <c r="K68" s="938">
        <f>H68*J68</f>
        <v>0</v>
      </c>
      <c r="L68" s="938"/>
      <c r="M68" s="377"/>
    </row>
    <row r="69" spans="1:13" ht="17.25" customHeight="1">
      <c r="A69" s="377"/>
      <c r="B69" s="377"/>
      <c r="C69" s="377"/>
      <c r="D69" s="377"/>
      <c r="E69" s="377"/>
      <c r="F69" s="377"/>
      <c r="G69" s="377"/>
      <c r="H69" s="377"/>
      <c r="I69" s="275"/>
      <c r="J69" s="387" t="s">
        <v>174</v>
      </c>
      <c r="K69" s="938">
        <f>SUM(K67:L68)</f>
        <v>0</v>
      </c>
      <c r="L69" s="938"/>
      <c r="M69" s="377"/>
    </row>
    <row r="70" spans="1:13" ht="17.25" customHeight="1">
      <c r="A70" s="377"/>
      <c r="B70" s="377"/>
      <c r="C70" s="377"/>
      <c r="D70" s="377"/>
      <c r="E70" s="377"/>
      <c r="F70" s="377"/>
      <c r="G70" s="377"/>
      <c r="H70" s="377"/>
      <c r="I70" s="377"/>
      <c r="J70" s="377"/>
      <c r="K70" s="377"/>
      <c r="L70" s="377"/>
      <c r="M70" s="377"/>
    </row>
    <row r="71" spans="1:13" ht="17.25" customHeight="1">
      <c r="A71" s="277" t="s">
        <v>176</v>
      </c>
    </row>
    <row r="72" spans="1:13" ht="17.25" customHeight="1">
      <c r="A72" s="277" t="s">
        <v>684</v>
      </c>
    </row>
    <row r="73" spans="1:13" ht="17.25" customHeight="1">
      <c r="A73" s="277" t="s">
        <v>177</v>
      </c>
    </row>
    <row r="74" spans="1:13" ht="17.25" customHeight="1">
      <c r="A74" s="277" t="s">
        <v>179</v>
      </c>
    </row>
    <row r="75" spans="1:13" ht="17.25" customHeight="1">
      <c r="A75" s="277" t="s">
        <v>178</v>
      </c>
    </row>
  </sheetData>
  <mergeCells count="73">
    <mergeCell ref="H68:I68"/>
    <mergeCell ref="E68:F68"/>
    <mergeCell ref="B68:D68"/>
    <mergeCell ref="H66:I66"/>
    <mergeCell ref="E66:F66"/>
    <mergeCell ref="B66:D66"/>
    <mergeCell ref="H63:I63"/>
    <mergeCell ref="E63:F63"/>
    <mergeCell ref="B63:D63"/>
    <mergeCell ref="H67:I67"/>
    <mergeCell ref="E67:F67"/>
    <mergeCell ref="B67:D67"/>
    <mergeCell ref="H61:I61"/>
    <mergeCell ref="E61:F61"/>
    <mergeCell ref="B61:D61"/>
    <mergeCell ref="H62:I62"/>
    <mergeCell ref="E62:F62"/>
    <mergeCell ref="B62:D62"/>
    <mergeCell ref="H57:I57"/>
    <mergeCell ref="E57:F57"/>
    <mergeCell ref="B57:D57"/>
    <mergeCell ref="G55:G56"/>
    <mergeCell ref="H58:I58"/>
    <mergeCell ref="E58:F58"/>
    <mergeCell ref="B58:D58"/>
    <mergeCell ref="H55:I56"/>
    <mergeCell ref="E55:F56"/>
    <mergeCell ref="B55:D56"/>
    <mergeCell ref="K68:L68"/>
    <mergeCell ref="K69:L69"/>
    <mergeCell ref="K66:L66"/>
    <mergeCell ref="K63:L63"/>
    <mergeCell ref="K64:L64"/>
    <mergeCell ref="K67:L67"/>
    <mergeCell ref="K61:L61"/>
    <mergeCell ref="K62:L62"/>
    <mergeCell ref="K58:L58"/>
    <mergeCell ref="K59:L59"/>
    <mergeCell ref="K57:L57"/>
    <mergeCell ref="K55:L56"/>
    <mergeCell ref="A50:B50"/>
    <mergeCell ref="C50:F50"/>
    <mergeCell ref="B43:E46"/>
    <mergeCell ref="H43:K46"/>
    <mergeCell ref="A48:B48"/>
    <mergeCell ref="C48:F48"/>
    <mergeCell ref="G48:H48"/>
    <mergeCell ref="A49:B49"/>
    <mergeCell ref="C49:F49"/>
    <mergeCell ref="B31:E34"/>
    <mergeCell ref="H31:K34"/>
    <mergeCell ref="B35:E38"/>
    <mergeCell ref="H35:K38"/>
    <mergeCell ref="B39:E42"/>
    <mergeCell ref="H39:K42"/>
    <mergeCell ref="B19:E22"/>
    <mergeCell ref="H19:K22"/>
    <mergeCell ref="B23:E26"/>
    <mergeCell ref="H23:K26"/>
    <mergeCell ref="B27:E30"/>
    <mergeCell ref="H27:K30"/>
    <mergeCell ref="B7:E10"/>
    <mergeCell ref="H7:K10"/>
    <mergeCell ref="B11:E14"/>
    <mergeCell ref="H11:K14"/>
    <mergeCell ref="B15:E18"/>
    <mergeCell ref="H15:K18"/>
    <mergeCell ref="A2:M2"/>
    <mergeCell ref="A4:A6"/>
    <mergeCell ref="B4:E4"/>
    <mergeCell ref="H4:K4"/>
    <mergeCell ref="B5:E6"/>
    <mergeCell ref="H5:K6"/>
  </mergeCells>
  <phoneticPr fontId="1"/>
  <printOptions horizontalCentered="1"/>
  <pageMargins left="0.51181102362204722" right="0.51181102362204722" top="0.74803149606299213" bottom="0.55118110236220474" header="0.31496062992125984" footer="0.31496062992125984"/>
  <pageSetup paperSize="9" scale="74" orientation="portrait" blackAndWhite="1" r:id="rId1"/>
  <rowBreaks count="1" manualBreakCount="1">
    <brk id="53" max="16383"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O112"/>
  <sheetViews>
    <sheetView showGridLines="0" view="pageBreakPreview" zoomScaleNormal="100" zoomScaleSheetLayoutView="100" workbookViewId="0">
      <selection sqref="A1:K1"/>
    </sheetView>
  </sheetViews>
  <sheetFormatPr defaultRowHeight="17.25" customHeight="1"/>
  <cols>
    <col min="1" max="1" width="4.5" style="277" bestFit="1" customWidth="1"/>
    <col min="2" max="2" width="6.125" style="277" bestFit="1" customWidth="1"/>
    <col min="3" max="3" width="6.75" style="277" customWidth="1"/>
    <col min="4" max="4" width="3.125" style="277" bestFit="1" customWidth="1"/>
    <col min="5" max="5" width="3.125" style="277" customWidth="1"/>
    <col min="6" max="6" width="16.25" style="277" customWidth="1"/>
    <col min="7" max="7" width="3.125" style="277" bestFit="1" customWidth="1"/>
    <col min="8" max="8" width="18.75" style="277" bestFit="1" customWidth="1"/>
    <col min="9" max="9" width="3.125" style="277" bestFit="1" customWidth="1"/>
    <col min="10" max="10" width="13.125" style="277" customWidth="1"/>
    <col min="11" max="11" width="8.75" style="277" customWidth="1"/>
    <col min="12" max="12" width="7.5" style="277" customWidth="1"/>
    <col min="13" max="13" width="3.125" style="277" customWidth="1"/>
    <col min="14" max="14" width="14.625" style="277" customWidth="1"/>
    <col min="15" max="15" width="9.875" style="277" customWidth="1"/>
    <col min="16" max="16384" width="9" style="277"/>
  </cols>
  <sheetData>
    <row r="1" spans="1:15" ht="17.25" customHeight="1">
      <c r="A1" s="622" t="s">
        <v>603</v>
      </c>
      <c r="B1" s="622"/>
      <c r="C1" s="622"/>
      <c r="D1" s="622"/>
      <c r="E1" s="622"/>
      <c r="F1" s="622"/>
      <c r="G1" s="622"/>
      <c r="H1" s="622"/>
      <c r="I1" s="622"/>
      <c r="J1" s="622"/>
      <c r="K1" s="622"/>
      <c r="L1" s="622"/>
      <c r="M1" s="622"/>
      <c r="N1" s="622"/>
      <c r="O1" s="622"/>
    </row>
    <row r="2" spans="1:15" ht="17.25" customHeight="1" thickBot="1"/>
    <row r="3" spans="1:15" ht="17.25" customHeight="1">
      <c r="A3" s="998" t="s">
        <v>604</v>
      </c>
      <c r="B3" s="996"/>
      <c r="C3" s="996"/>
      <c r="D3" s="983" t="str">
        <f>ご使用方法・データ入力!D12</f>
        <v>株式会社AOTS</v>
      </c>
      <c r="E3" s="983"/>
      <c r="F3" s="983"/>
      <c r="G3" s="983"/>
      <c r="H3" s="983"/>
      <c r="I3" s="983"/>
      <c r="J3" s="983"/>
      <c r="K3" s="983"/>
      <c r="L3" s="983"/>
      <c r="M3" s="983"/>
      <c r="N3" s="983"/>
      <c r="O3" s="984"/>
    </row>
    <row r="4" spans="1:15" ht="17.25" customHeight="1">
      <c r="A4" s="999" t="s">
        <v>56</v>
      </c>
      <c r="B4" s="623"/>
      <c r="C4" s="623"/>
      <c r="D4" s="985" t="str">
        <f>ご使用方法・データ入力!D26</f>
        <v>現場リーダーのための5Sの基本と生産管理研修</v>
      </c>
      <c r="E4" s="985"/>
      <c r="F4" s="985"/>
      <c r="G4" s="985"/>
      <c r="H4" s="985"/>
      <c r="I4" s="985"/>
      <c r="J4" s="985"/>
      <c r="K4" s="985"/>
      <c r="L4" s="985"/>
      <c r="M4" s="985"/>
      <c r="N4" s="985"/>
      <c r="O4" s="986"/>
    </row>
    <row r="5" spans="1:15" ht="17.25" customHeight="1">
      <c r="A5" s="1000" t="s">
        <v>42</v>
      </c>
      <c r="B5" s="987"/>
      <c r="C5" s="987"/>
      <c r="D5" s="987" t="s">
        <v>716</v>
      </c>
      <c r="E5" s="987"/>
      <c r="F5" s="987"/>
      <c r="G5" s="987" t="s">
        <v>717</v>
      </c>
      <c r="H5" s="987"/>
      <c r="I5" s="987" t="s">
        <v>718</v>
      </c>
      <c r="J5" s="987"/>
      <c r="K5" s="987" t="s">
        <v>719</v>
      </c>
      <c r="L5" s="987"/>
      <c r="M5" s="987" t="s">
        <v>720</v>
      </c>
      <c r="N5" s="987"/>
      <c r="O5" s="405" t="s">
        <v>721</v>
      </c>
    </row>
    <row r="6" spans="1:15" ht="17.25" customHeight="1" thickBot="1">
      <c r="A6" s="1001" t="str">
        <f>ご使用方法・データ入力!D9</f>
        <v>通常型</v>
      </c>
      <c r="B6" s="988"/>
      <c r="C6" s="988"/>
      <c r="D6" s="988" t="str">
        <f>ご使用方法・データ入力!D30</f>
        <v>インドネシア</v>
      </c>
      <c r="E6" s="988"/>
      <c r="F6" s="988"/>
      <c r="G6" s="988" t="str">
        <f>ご使用方法・データ入力!D32</f>
        <v>ジャカルタ</v>
      </c>
      <c r="H6" s="988"/>
      <c r="I6" s="1003">
        <f>'②海外研修実施結果（報告書）'!B13</f>
        <v>44046</v>
      </c>
      <c r="J6" s="1003"/>
      <c r="K6" s="1003">
        <f>'②海外研修実施結果（報告書）'!H13</f>
        <v>44055</v>
      </c>
      <c r="L6" s="1003"/>
      <c r="M6" s="989">
        <f>'②海外研修実施結果（報告書）'!M13</f>
        <v>8</v>
      </c>
      <c r="N6" s="989"/>
      <c r="O6" s="406">
        <f>'②海外研修実施結果（報告書）'!B15</f>
        <v>20</v>
      </c>
    </row>
    <row r="7" spans="1:15" ht="17.25" customHeight="1" thickBot="1"/>
    <row r="8" spans="1:15" ht="17.25" customHeight="1">
      <c r="A8" s="1004" t="s">
        <v>702</v>
      </c>
      <c r="B8" s="1005"/>
      <c r="C8" s="1005"/>
      <c r="D8" s="1005"/>
      <c r="E8" s="1005"/>
      <c r="F8" s="1005"/>
      <c r="G8" s="1005"/>
      <c r="H8" s="1005"/>
      <c r="I8" s="1005"/>
      <c r="J8" s="1005"/>
      <c r="K8" s="1005"/>
      <c r="L8" s="1005"/>
      <c r="M8" s="1005"/>
      <c r="N8" s="1005"/>
      <c r="O8" s="407" t="s">
        <v>759</v>
      </c>
    </row>
    <row r="9" spans="1:15" ht="17.25" customHeight="1">
      <c r="A9" s="992" t="s">
        <v>722</v>
      </c>
      <c r="B9" s="993"/>
      <c r="C9" s="993"/>
      <c r="D9" s="396" t="s">
        <v>21</v>
      </c>
      <c r="E9" s="910" t="s">
        <v>725</v>
      </c>
      <c r="F9" s="910"/>
      <c r="G9" s="397" t="s">
        <v>28</v>
      </c>
      <c r="H9" s="375" t="s">
        <v>731</v>
      </c>
      <c r="I9" s="375"/>
      <c r="J9" s="375"/>
      <c r="K9" s="375"/>
      <c r="L9" s="375"/>
      <c r="M9" s="375"/>
      <c r="N9" s="141"/>
      <c r="O9" s="970"/>
    </row>
    <row r="10" spans="1:15" ht="17.25" customHeight="1">
      <c r="A10" s="992"/>
      <c r="B10" s="993"/>
      <c r="C10" s="993"/>
      <c r="D10" s="400" t="s">
        <v>723</v>
      </c>
      <c r="E10" s="713" t="s">
        <v>726</v>
      </c>
      <c r="F10" s="713"/>
      <c r="G10" s="401" t="s">
        <v>729</v>
      </c>
      <c r="H10" s="368" t="s">
        <v>732</v>
      </c>
      <c r="I10" s="368"/>
      <c r="J10" s="368"/>
      <c r="K10" s="368"/>
      <c r="L10" s="368"/>
      <c r="M10" s="368"/>
      <c r="N10" s="369"/>
      <c r="O10" s="974"/>
    </row>
    <row r="11" spans="1:15" ht="17.25" customHeight="1">
      <c r="A11" s="999" t="s">
        <v>605</v>
      </c>
      <c r="B11" s="623"/>
      <c r="C11" s="623"/>
      <c r="D11" s="398" t="s">
        <v>21</v>
      </c>
      <c r="E11" s="648" t="s">
        <v>727</v>
      </c>
      <c r="F11" s="648"/>
      <c r="G11" s="399" t="s">
        <v>28</v>
      </c>
      <c r="H11" s="363" t="s">
        <v>733</v>
      </c>
      <c r="I11" s="399" t="s">
        <v>735</v>
      </c>
      <c r="J11" s="363" t="s">
        <v>736</v>
      </c>
      <c r="K11" s="363"/>
      <c r="L11" s="363"/>
      <c r="M11" s="363"/>
      <c r="N11" s="364"/>
      <c r="O11" s="970"/>
    </row>
    <row r="12" spans="1:15" ht="17.25" customHeight="1" thickBot="1">
      <c r="A12" s="1002"/>
      <c r="B12" s="997"/>
      <c r="C12" s="997"/>
      <c r="D12" s="410" t="s">
        <v>724</v>
      </c>
      <c r="E12" s="975" t="s">
        <v>728</v>
      </c>
      <c r="F12" s="975"/>
      <c r="G12" s="419" t="s">
        <v>730</v>
      </c>
      <c r="H12" s="23" t="s">
        <v>734</v>
      </c>
      <c r="I12" s="23"/>
      <c r="J12" s="23"/>
      <c r="K12" s="23"/>
      <c r="L12" s="23"/>
      <c r="M12" s="23"/>
      <c r="N12" s="420"/>
      <c r="O12" s="976"/>
    </row>
    <row r="13" spans="1:15" ht="17.25" customHeight="1" thickBot="1"/>
    <row r="14" spans="1:15" ht="17.25" customHeight="1">
      <c r="A14" s="990" t="s">
        <v>757</v>
      </c>
      <c r="B14" s="991"/>
      <c r="C14" s="991"/>
      <c r="D14" s="991"/>
      <c r="E14" s="991"/>
      <c r="F14" s="991" t="s">
        <v>944</v>
      </c>
      <c r="G14" s="996"/>
      <c r="H14" s="996"/>
      <c r="I14" s="408" t="s">
        <v>737</v>
      </c>
      <c r="J14" s="979" t="s">
        <v>744</v>
      </c>
      <c r="K14" s="979"/>
      <c r="L14" s="366" t="s">
        <v>751</v>
      </c>
      <c r="M14" s="409" t="s">
        <v>755</v>
      </c>
      <c r="N14" s="979" t="s">
        <v>756</v>
      </c>
      <c r="O14" s="980"/>
    </row>
    <row r="15" spans="1:15" ht="17.25" customHeight="1">
      <c r="A15" s="992"/>
      <c r="B15" s="993"/>
      <c r="C15" s="993"/>
      <c r="D15" s="993"/>
      <c r="E15" s="993"/>
      <c r="F15" s="623"/>
      <c r="G15" s="623"/>
      <c r="H15" s="623"/>
      <c r="I15" s="398" t="s">
        <v>738</v>
      </c>
      <c r="J15" s="648" t="s">
        <v>745</v>
      </c>
      <c r="K15" s="648"/>
      <c r="L15" s="367" t="s">
        <v>753</v>
      </c>
      <c r="M15" s="363"/>
      <c r="N15" s="363"/>
      <c r="O15" s="22"/>
    </row>
    <row r="16" spans="1:15" ht="17.25" customHeight="1">
      <c r="A16" s="992"/>
      <c r="B16" s="993"/>
      <c r="C16" s="993"/>
      <c r="D16" s="993"/>
      <c r="E16" s="993"/>
      <c r="F16" s="623"/>
      <c r="G16" s="623"/>
      <c r="H16" s="623"/>
      <c r="I16" s="398" t="s">
        <v>739</v>
      </c>
      <c r="J16" s="648" t="s">
        <v>746</v>
      </c>
      <c r="K16" s="648"/>
      <c r="L16" s="367"/>
      <c r="M16" s="363"/>
      <c r="N16" s="363"/>
      <c r="O16" s="22"/>
    </row>
    <row r="17" spans="1:15" ht="17.25" customHeight="1">
      <c r="A17" s="992"/>
      <c r="B17" s="993"/>
      <c r="C17" s="993"/>
      <c r="D17" s="993"/>
      <c r="E17" s="993"/>
      <c r="F17" s="623"/>
      <c r="G17" s="623"/>
      <c r="H17" s="623"/>
      <c r="I17" s="398" t="s">
        <v>740</v>
      </c>
      <c r="J17" s="648" t="s">
        <v>747</v>
      </c>
      <c r="K17" s="648"/>
      <c r="L17" s="367"/>
      <c r="M17" s="363"/>
      <c r="N17" s="363"/>
      <c r="O17" s="22"/>
    </row>
    <row r="18" spans="1:15" ht="17.25" customHeight="1">
      <c r="A18" s="992"/>
      <c r="B18" s="993"/>
      <c r="C18" s="993"/>
      <c r="D18" s="993"/>
      <c r="E18" s="993"/>
      <c r="F18" s="623"/>
      <c r="G18" s="623"/>
      <c r="H18" s="623"/>
      <c r="I18" s="398" t="s">
        <v>741</v>
      </c>
      <c r="J18" s="648" t="s">
        <v>748</v>
      </c>
      <c r="K18" s="648"/>
      <c r="L18" s="367"/>
      <c r="M18" s="363"/>
      <c r="N18" s="363"/>
      <c r="O18" s="22"/>
    </row>
    <row r="19" spans="1:15" ht="17.25" customHeight="1">
      <c r="A19" s="992"/>
      <c r="B19" s="993"/>
      <c r="C19" s="993"/>
      <c r="D19" s="993"/>
      <c r="E19" s="993"/>
      <c r="F19" s="623"/>
      <c r="G19" s="623"/>
      <c r="H19" s="623"/>
      <c r="I19" s="398" t="s">
        <v>742</v>
      </c>
      <c r="J19" s="648" t="s">
        <v>749</v>
      </c>
      <c r="K19" s="648"/>
      <c r="L19" s="367" t="s">
        <v>754</v>
      </c>
      <c r="M19" s="363"/>
      <c r="N19" s="363"/>
      <c r="O19" s="22"/>
    </row>
    <row r="20" spans="1:15" ht="17.25" customHeight="1" thickBot="1">
      <c r="A20" s="994"/>
      <c r="B20" s="995"/>
      <c r="C20" s="995"/>
      <c r="D20" s="995"/>
      <c r="E20" s="995"/>
      <c r="F20" s="997"/>
      <c r="G20" s="997"/>
      <c r="H20" s="997"/>
      <c r="I20" s="410" t="s">
        <v>743</v>
      </c>
      <c r="J20" s="975" t="s">
        <v>750</v>
      </c>
      <c r="K20" s="975"/>
      <c r="L20" s="411" t="s">
        <v>752</v>
      </c>
      <c r="M20" s="23"/>
      <c r="N20" s="23"/>
      <c r="O20" s="24"/>
    </row>
    <row r="21" spans="1:15" ht="17.25" customHeight="1" thickBot="1"/>
    <row r="22" spans="1:15" ht="17.25" customHeight="1">
      <c r="A22" s="413" t="s">
        <v>606</v>
      </c>
      <c r="B22" s="962" t="s">
        <v>607</v>
      </c>
      <c r="C22" s="962"/>
      <c r="D22" s="962"/>
      <c r="E22" s="962"/>
      <c r="F22" s="962"/>
      <c r="G22" s="962"/>
      <c r="H22" s="962"/>
      <c r="I22" s="962"/>
      <c r="J22" s="962"/>
      <c r="K22" s="962"/>
      <c r="L22" s="962"/>
      <c r="M22" s="962"/>
      <c r="N22" s="963"/>
      <c r="O22" s="407" t="s">
        <v>758</v>
      </c>
    </row>
    <row r="23" spans="1:15" ht="17.25" customHeight="1" thickBot="1">
      <c r="A23" s="414"/>
      <c r="B23" s="415" t="s">
        <v>21</v>
      </c>
      <c r="C23" s="981" t="s">
        <v>608</v>
      </c>
      <c r="D23" s="981"/>
      <c r="E23" s="981"/>
      <c r="F23" s="981"/>
      <c r="G23" s="981"/>
      <c r="H23" s="981"/>
      <c r="I23" s="981"/>
      <c r="J23" s="981"/>
      <c r="K23" s="981"/>
      <c r="L23" s="981"/>
      <c r="M23" s="981"/>
      <c r="N23" s="982"/>
      <c r="O23" s="412"/>
    </row>
    <row r="24" spans="1:15" ht="17.25" customHeight="1" thickBot="1"/>
    <row r="25" spans="1:15" ht="17.25" customHeight="1">
      <c r="A25" s="413" t="s">
        <v>609</v>
      </c>
      <c r="B25" s="962" t="s">
        <v>610</v>
      </c>
      <c r="C25" s="962"/>
      <c r="D25" s="962"/>
      <c r="E25" s="962"/>
      <c r="F25" s="962"/>
      <c r="G25" s="962"/>
      <c r="H25" s="962"/>
      <c r="I25" s="962"/>
      <c r="J25" s="962"/>
      <c r="K25" s="962"/>
      <c r="L25" s="962"/>
      <c r="M25" s="962"/>
      <c r="N25" s="963"/>
      <c r="O25" s="407" t="s">
        <v>758</v>
      </c>
    </row>
    <row r="26" spans="1:15" ht="17.25" customHeight="1">
      <c r="A26" s="416"/>
      <c r="B26" s="402" t="s">
        <v>22</v>
      </c>
      <c r="C26" s="768" t="s">
        <v>611</v>
      </c>
      <c r="D26" s="768"/>
      <c r="E26" s="768"/>
      <c r="F26" s="768"/>
      <c r="G26" s="768"/>
      <c r="H26" s="768"/>
      <c r="I26" s="768"/>
      <c r="J26" s="768"/>
      <c r="K26" s="768"/>
      <c r="L26" s="768"/>
      <c r="M26" s="768"/>
      <c r="N26" s="957"/>
      <c r="O26" s="417"/>
    </row>
    <row r="27" spans="1:15" ht="17.25" customHeight="1">
      <c r="A27" s="418"/>
      <c r="B27" s="403" t="s">
        <v>612</v>
      </c>
      <c r="C27" s="768" t="s">
        <v>703</v>
      </c>
      <c r="D27" s="768"/>
      <c r="E27" s="768"/>
      <c r="F27" s="768"/>
      <c r="G27" s="768"/>
      <c r="H27" s="768"/>
      <c r="I27" s="768"/>
      <c r="J27" s="768"/>
      <c r="K27" s="768"/>
      <c r="L27" s="768"/>
      <c r="M27" s="768"/>
      <c r="N27" s="768"/>
      <c r="O27" s="919"/>
    </row>
    <row r="28" spans="1:15" ht="17.25" customHeight="1">
      <c r="A28" s="37"/>
      <c r="B28" s="364"/>
      <c r="C28" s="546" t="s">
        <v>613</v>
      </c>
      <c r="D28" s="689"/>
      <c r="E28" s="547"/>
      <c r="F28" s="560"/>
      <c r="G28" s="560"/>
      <c r="H28" s="560"/>
      <c r="I28" s="560"/>
      <c r="J28" s="560"/>
      <c r="K28" s="560"/>
      <c r="L28" s="560"/>
      <c r="M28" s="560"/>
      <c r="N28" s="560"/>
      <c r="O28" s="970"/>
    </row>
    <row r="29" spans="1:15" ht="17.25" customHeight="1">
      <c r="A29" s="37"/>
      <c r="B29" s="364"/>
      <c r="C29" s="621"/>
      <c r="D29" s="832"/>
      <c r="E29" s="603"/>
      <c r="F29" s="563"/>
      <c r="G29" s="563"/>
      <c r="H29" s="563"/>
      <c r="I29" s="563"/>
      <c r="J29" s="563"/>
      <c r="K29" s="563"/>
      <c r="L29" s="563"/>
      <c r="M29" s="563"/>
      <c r="N29" s="563"/>
      <c r="O29" s="971"/>
    </row>
    <row r="30" spans="1:15" ht="17.25" customHeight="1">
      <c r="A30" s="37"/>
      <c r="B30" s="364"/>
      <c r="C30" s="619" t="s">
        <v>614</v>
      </c>
      <c r="D30" s="977"/>
      <c r="E30" s="620"/>
      <c r="F30" s="566"/>
      <c r="G30" s="566"/>
      <c r="H30" s="566"/>
      <c r="I30" s="566"/>
      <c r="J30" s="566"/>
      <c r="K30" s="566"/>
      <c r="L30" s="566"/>
      <c r="M30" s="566"/>
      <c r="N30" s="566"/>
      <c r="O30" s="972"/>
    </row>
    <row r="31" spans="1:15" ht="17.25" customHeight="1">
      <c r="A31" s="37"/>
      <c r="B31" s="364"/>
      <c r="C31" s="621"/>
      <c r="D31" s="832"/>
      <c r="E31" s="603"/>
      <c r="F31" s="563"/>
      <c r="G31" s="563"/>
      <c r="H31" s="563"/>
      <c r="I31" s="563"/>
      <c r="J31" s="563"/>
      <c r="K31" s="563"/>
      <c r="L31" s="563"/>
      <c r="M31" s="563"/>
      <c r="N31" s="563"/>
      <c r="O31" s="971"/>
    </row>
    <row r="32" spans="1:15" ht="17.25" customHeight="1">
      <c r="A32" s="37"/>
      <c r="B32" s="364"/>
      <c r="C32" s="690" t="s">
        <v>615</v>
      </c>
      <c r="D32" s="690"/>
      <c r="E32" s="549"/>
      <c r="F32" s="978"/>
      <c r="G32" s="978"/>
      <c r="H32" s="978"/>
      <c r="I32" s="978"/>
      <c r="J32" s="978"/>
      <c r="K32" s="978"/>
      <c r="L32" s="978"/>
      <c r="M32" s="978"/>
      <c r="N32" s="978"/>
      <c r="O32" s="973"/>
    </row>
    <row r="33" spans="1:15" ht="17.25" customHeight="1">
      <c r="A33" s="189"/>
      <c r="B33" s="369"/>
      <c r="C33" s="627"/>
      <c r="D33" s="627"/>
      <c r="E33" s="551"/>
      <c r="F33" s="569"/>
      <c r="G33" s="569"/>
      <c r="H33" s="569"/>
      <c r="I33" s="569"/>
      <c r="J33" s="569"/>
      <c r="K33" s="569"/>
      <c r="L33" s="569"/>
      <c r="M33" s="569"/>
      <c r="N33" s="569"/>
      <c r="O33" s="974"/>
    </row>
    <row r="34" spans="1:15" ht="17.25" customHeight="1">
      <c r="A34" s="418"/>
      <c r="B34" s="403" t="s">
        <v>29</v>
      </c>
      <c r="C34" s="910" t="s">
        <v>616</v>
      </c>
      <c r="D34" s="910"/>
      <c r="E34" s="910"/>
      <c r="F34" s="910"/>
      <c r="G34" s="910"/>
      <c r="H34" s="910"/>
      <c r="I34" s="910"/>
      <c r="J34" s="910"/>
      <c r="K34" s="910"/>
      <c r="L34" s="910"/>
      <c r="M34" s="910"/>
      <c r="N34" s="910"/>
      <c r="O34" s="970"/>
    </row>
    <row r="35" spans="1:15" ht="17.25" customHeight="1" thickBot="1">
      <c r="A35" s="38"/>
      <c r="B35" s="23"/>
      <c r="C35" s="975" t="s">
        <v>617</v>
      </c>
      <c r="D35" s="975"/>
      <c r="E35" s="975"/>
      <c r="F35" s="975"/>
      <c r="G35" s="975"/>
      <c r="H35" s="975"/>
      <c r="I35" s="975"/>
      <c r="J35" s="975"/>
      <c r="K35" s="975"/>
      <c r="L35" s="975"/>
      <c r="M35" s="975"/>
      <c r="N35" s="975"/>
      <c r="O35" s="976"/>
    </row>
    <row r="36" spans="1:15" ht="17.25" customHeight="1" thickBot="1"/>
    <row r="37" spans="1:15" ht="17.25" customHeight="1">
      <c r="A37" s="413" t="s">
        <v>618</v>
      </c>
      <c r="B37" s="962" t="s">
        <v>619</v>
      </c>
      <c r="C37" s="962"/>
      <c r="D37" s="962"/>
      <c r="E37" s="962"/>
      <c r="F37" s="962"/>
      <c r="G37" s="962"/>
      <c r="H37" s="962"/>
      <c r="I37" s="962"/>
      <c r="J37" s="962"/>
      <c r="K37" s="962"/>
      <c r="L37" s="962"/>
      <c r="M37" s="962"/>
      <c r="N37" s="962"/>
      <c r="O37" s="969"/>
    </row>
    <row r="38" spans="1:15" ht="17.25" customHeight="1">
      <c r="A38" s="421" t="s">
        <v>620</v>
      </c>
      <c r="B38" s="967" t="s">
        <v>621</v>
      </c>
      <c r="C38" s="967"/>
      <c r="D38" s="967"/>
      <c r="E38" s="967"/>
      <c r="F38" s="967"/>
      <c r="G38" s="967"/>
      <c r="H38" s="967"/>
      <c r="I38" s="967"/>
      <c r="J38" s="967"/>
      <c r="K38" s="967"/>
      <c r="L38" s="967"/>
      <c r="M38" s="967"/>
      <c r="N38" s="968"/>
      <c r="O38" s="422" t="s">
        <v>758</v>
      </c>
    </row>
    <row r="39" spans="1:15" ht="17.25" customHeight="1">
      <c r="A39" s="416"/>
      <c r="B39" s="402" t="s">
        <v>30</v>
      </c>
      <c r="C39" s="768" t="s">
        <v>622</v>
      </c>
      <c r="D39" s="768"/>
      <c r="E39" s="768"/>
      <c r="F39" s="768"/>
      <c r="G39" s="768"/>
      <c r="H39" s="768"/>
      <c r="I39" s="768"/>
      <c r="J39" s="768"/>
      <c r="K39" s="768"/>
      <c r="L39" s="768"/>
      <c r="M39" s="768"/>
      <c r="N39" s="957"/>
      <c r="O39" s="417"/>
    </row>
    <row r="40" spans="1:15" ht="17.25" customHeight="1">
      <c r="A40" s="416"/>
      <c r="B40" s="402" t="s">
        <v>624</v>
      </c>
      <c r="C40" s="768" t="s">
        <v>623</v>
      </c>
      <c r="D40" s="768"/>
      <c r="E40" s="768"/>
      <c r="F40" s="768"/>
      <c r="G40" s="768"/>
      <c r="H40" s="768"/>
      <c r="I40" s="768"/>
      <c r="J40" s="768"/>
      <c r="K40" s="768"/>
      <c r="L40" s="768"/>
      <c r="M40" s="768"/>
      <c r="N40" s="957"/>
      <c r="O40" s="417"/>
    </row>
    <row r="41" spans="1:15" ht="17.25" customHeight="1">
      <c r="A41" s="418"/>
      <c r="B41" s="403" t="s">
        <v>31</v>
      </c>
      <c r="C41" s="910" t="s">
        <v>704</v>
      </c>
      <c r="D41" s="910"/>
      <c r="E41" s="910"/>
      <c r="F41" s="910"/>
      <c r="G41" s="910"/>
      <c r="H41" s="910"/>
      <c r="I41" s="910"/>
      <c r="J41" s="910"/>
      <c r="K41" s="910"/>
      <c r="L41" s="910"/>
      <c r="M41" s="910"/>
      <c r="N41" s="958"/>
      <c r="O41" s="956"/>
    </row>
    <row r="42" spans="1:15" ht="17.25" customHeight="1">
      <c r="A42" s="189"/>
      <c r="B42" s="404"/>
      <c r="C42" s="713" t="s">
        <v>625</v>
      </c>
      <c r="D42" s="713"/>
      <c r="E42" s="713"/>
      <c r="F42" s="713"/>
      <c r="G42" s="713"/>
      <c r="H42" s="713"/>
      <c r="I42" s="713"/>
      <c r="J42" s="713"/>
      <c r="K42" s="713"/>
      <c r="L42" s="713"/>
      <c r="M42" s="713"/>
      <c r="N42" s="748"/>
      <c r="O42" s="956"/>
    </row>
    <row r="43" spans="1:15" ht="17.25" customHeight="1">
      <c r="A43" s="416"/>
      <c r="B43" s="402" t="s">
        <v>626</v>
      </c>
      <c r="C43" s="768" t="s">
        <v>627</v>
      </c>
      <c r="D43" s="768"/>
      <c r="E43" s="768"/>
      <c r="F43" s="768"/>
      <c r="G43" s="768"/>
      <c r="H43" s="768"/>
      <c r="I43" s="768"/>
      <c r="J43" s="768"/>
      <c r="K43" s="768"/>
      <c r="L43" s="768"/>
      <c r="M43" s="768"/>
      <c r="N43" s="957"/>
      <c r="O43" s="417"/>
    </row>
    <row r="44" spans="1:15" ht="17.25" customHeight="1">
      <c r="A44" s="416"/>
      <c r="B44" s="402" t="s">
        <v>628</v>
      </c>
      <c r="C44" s="768" t="s">
        <v>629</v>
      </c>
      <c r="D44" s="768"/>
      <c r="E44" s="768"/>
      <c r="F44" s="768"/>
      <c r="G44" s="768"/>
      <c r="H44" s="768"/>
      <c r="I44" s="768"/>
      <c r="J44" s="768"/>
      <c r="K44" s="768"/>
      <c r="L44" s="768"/>
      <c r="M44" s="768"/>
      <c r="N44" s="957"/>
      <c r="O44" s="417"/>
    </row>
    <row r="45" spans="1:15" ht="17.25" customHeight="1">
      <c r="A45" s="418"/>
      <c r="B45" s="403" t="s">
        <v>630</v>
      </c>
      <c r="C45" s="910" t="s">
        <v>631</v>
      </c>
      <c r="D45" s="910"/>
      <c r="E45" s="910"/>
      <c r="F45" s="910"/>
      <c r="G45" s="910"/>
      <c r="H45" s="910"/>
      <c r="I45" s="910"/>
      <c r="J45" s="910"/>
      <c r="K45" s="910"/>
      <c r="L45" s="910"/>
      <c r="M45" s="910"/>
      <c r="N45" s="958"/>
      <c r="O45" s="417"/>
    </row>
    <row r="46" spans="1:15" ht="17.25" customHeight="1">
      <c r="A46" s="416"/>
      <c r="B46" s="768" t="s">
        <v>705</v>
      </c>
      <c r="C46" s="768"/>
      <c r="D46" s="768"/>
      <c r="E46" s="768"/>
      <c r="F46" s="768"/>
      <c r="G46" s="768"/>
      <c r="H46" s="768"/>
      <c r="I46" s="768"/>
      <c r="J46" s="768"/>
      <c r="K46" s="768"/>
      <c r="L46" s="768"/>
      <c r="M46" s="768"/>
      <c r="N46" s="768"/>
      <c r="O46" s="919"/>
    </row>
    <row r="47" spans="1:15" ht="17.25" customHeight="1">
      <c r="A47" s="418"/>
      <c r="B47" s="670"/>
      <c r="C47" s="670"/>
      <c r="D47" s="670"/>
      <c r="E47" s="670"/>
      <c r="F47" s="670"/>
      <c r="G47" s="670"/>
      <c r="H47" s="670"/>
      <c r="I47" s="670"/>
      <c r="J47" s="670"/>
      <c r="K47" s="670"/>
      <c r="L47" s="670"/>
      <c r="M47" s="670"/>
      <c r="N47" s="670"/>
      <c r="O47" s="959"/>
    </row>
    <row r="48" spans="1:15" ht="17.25" customHeight="1">
      <c r="A48" s="37"/>
      <c r="B48" s="668"/>
      <c r="C48" s="668"/>
      <c r="D48" s="668"/>
      <c r="E48" s="668"/>
      <c r="F48" s="668"/>
      <c r="G48" s="668"/>
      <c r="H48" s="668"/>
      <c r="I48" s="668"/>
      <c r="J48" s="668"/>
      <c r="K48" s="668"/>
      <c r="L48" s="668"/>
      <c r="M48" s="668"/>
      <c r="N48" s="668"/>
      <c r="O48" s="960"/>
    </row>
    <row r="49" spans="1:15" ht="17.25" customHeight="1">
      <c r="A49" s="189"/>
      <c r="B49" s="669"/>
      <c r="C49" s="669"/>
      <c r="D49" s="669"/>
      <c r="E49" s="669"/>
      <c r="F49" s="669"/>
      <c r="G49" s="669"/>
      <c r="H49" s="669"/>
      <c r="I49" s="669"/>
      <c r="J49" s="669"/>
      <c r="K49" s="669"/>
      <c r="L49" s="669"/>
      <c r="M49" s="669"/>
      <c r="N49" s="669"/>
      <c r="O49" s="966"/>
    </row>
    <row r="50" spans="1:15" ht="17.25" customHeight="1">
      <c r="A50" s="416"/>
      <c r="B50" s="768" t="s">
        <v>706</v>
      </c>
      <c r="C50" s="768"/>
      <c r="D50" s="768"/>
      <c r="E50" s="768"/>
      <c r="F50" s="768"/>
      <c r="G50" s="768"/>
      <c r="H50" s="768"/>
      <c r="I50" s="768"/>
      <c r="J50" s="768"/>
      <c r="K50" s="768"/>
      <c r="L50" s="768"/>
      <c r="M50" s="768"/>
      <c r="N50" s="768"/>
      <c r="O50" s="919"/>
    </row>
    <row r="51" spans="1:15" ht="17.25" customHeight="1">
      <c r="A51" s="418"/>
      <c r="B51" s="670"/>
      <c r="C51" s="670"/>
      <c r="D51" s="670"/>
      <c r="E51" s="670"/>
      <c r="F51" s="670"/>
      <c r="G51" s="670"/>
      <c r="H51" s="670"/>
      <c r="I51" s="670"/>
      <c r="J51" s="670"/>
      <c r="K51" s="670"/>
      <c r="L51" s="670"/>
      <c r="M51" s="670"/>
      <c r="N51" s="670"/>
      <c r="O51" s="959"/>
    </row>
    <row r="52" spans="1:15" ht="17.25" customHeight="1">
      <c r="A52" s="37"/>
      <c r="B52" s="668"/>
      <c r="C52" s="668"/>
      <c r="D52" s="668"/>
      <c r="E52" s="668"/>
      <c r="F52" s="668"/>
      <c r="G52" s="668"/>
      <c r="H52" s="668"/>
      <c r="I52" s="668"/>
      <c r="J52" s="668"/>
      <c r="K52" s="668"/>
      <c r="L52" s="668"/>
      <c r="M52" s="668"/>
      <c r="N52" s="668"/>
      <c r="O52" s="960"/>
    </row>
    <row r="53" spans="1:15" ht="17.25" customHeight="1">
      <c r="A53" s="189"/>
      <c r="B53" s="669"/>
      <c r="C53" s="669"/>
      <c r="D53" s="669"/>
      <c r="E53" s="669"/>
      <c r="F53" s="669"/>
      <c r="G53" s="669"/>
      <c r="H53" s="669"/>
      <c r="I53" s="669"/>
      <c r="J53" s="669"/>
      <c r="K53" s="669"/>
      <c r="L53" s="669"/>
      <c r="M53" s="669"/>
      <c r="N53" s="669"/>
      <c r="O53" s="966"/>
    </row>
    <row r="54" spans="1:15" ht="17.25" customHeight="1">
      <c r="A54" s="421" t="s">
        <v>632</v>
      </c>
      <c r="B54" s="967" t="s">
        <v>633</v>
      </c>
      <c r="C54" s="967"/>
      <c r="D54" s="967"/>
      <c r="E54" s="967"/>
      <c r="F54" s="967"/>
      <c r="G54" s="967"/>
      <c r="H54" s="967"/>
      <c r="I54" s="967"/>
      <c r="J54" s="967"/>
      <c r="K54" s="967"/>
      <c r="L54" s="967"/>
      <c r="M54" s="967"/>
      <c r="N54" s="968"/>
      <c r="O54" s="422" t="s">
        <v>758</v>
      </c>
    </row>
    <row r="55" spans="1:15" ht="17.25" customHeight="1">
      <c r="A55" s="416"/>
      <c r="B55" s="402" t="s">
        <v>634</v>
      </c>
      <c r="C55" s="768" t="s">
        <v>635</v>
      </c>
      <c r="D55" s="768"/>
      <c r="E55" s="768"/>
      <c r="F55" s="768"/>
      <c r="G55" s="768"/>
      <c r="H55" s="768"/>
      <c r="I55" s="768"/>
      <c r="J55" s="768"/>
      <c r="K55" s="768"/>
      <c r="L55" s="768"/>
      <c r="M55" s="768"/>
      <c r="N55" s="957"/>
      <c r="O55" s="417"/>
    </row>
    <row r="56" spans="1:15" ht="17.25" customHeight="1">
      <c r="A56" s="416"/>
      <c r="B56" s="402" t="s">
        <v>139</v>
      </c>
      <c r="C56" s="768" t="s">
        <v>636</v>
      </c>
      <c r="D56" s="768"/>
      <c r="E56" s="768"/>
      <c r="F56" s="768"/>
      <c r="G56" s="768"/>
      <c r="H56" s="768"/>
      <c r="I56" s="768"/>
      <c r="J56" s="768"/>
      <c r="K56" s="768"/>
      <c r="L56" s="768"/>
      <c r="M56" s="768"/>
      <c r="N56" s="957"/>
      <c r="O56" s="417"/>
    </row>
    <row r="57" spans="1:15" ht="17.25" customHeight="1">
      <c r="A57" s="416"/>
      <c r="B57" s="402" t="s">
        <v>637</v>
      </c>
      <c r="C57" s="768" t="s">
        <v>638</v>
      </c>
      <c r="D57" s="768"/>
      <c r="E57" s="768"/>
      <c r="F57" s="768"/>
      <c r="G57" s="768"/>
      <c r="H57" s="768"/>
      <c r="I57" s="768"/>
      <c r="J57" s="768"/>
      <c r="K57" s="768"/>
      <c r="L57" s="768"/>
      <c r="M57" s="768"/>
      <c r="N57" s="957"/>
      <c r="O57" s="417"/>
    </row>
    <row r="58" spans="1:15" ht="17.25" customHeight="1">
      <c r="A58" s="416"/>
      <c r="B58" s="402" t="s">
        <v>640</v>
      </c>
      <c r="C58" s="768" t="s">
        <v>639</v>
      </c>
      <c r="D58" s="768"/>
      <c r="E58" s="768"/>
      <c r="F58" s="768"/>
      <c r="G58" s="768"/>
      <c r="H58" s="768"/>
      <c r="I58" s="768"/>
      <c r="J58" s="768"/>
      <c r="K58" s="768"/>
      <c r="L58" s="768"/>
      <c r="M58" s="768"/>
      <c r="N58" s="957"/>
      <c r="O58" s="417"/>
    </row>
    <row r="59" spans="1:15" ht="17.25" customHeight="1">
      <c r="A59" s="418"/>
      <c r="B59" s="403" t="s">
        <v>641</v>
      </c>
      <c r="C59" s="910" t="s">
        <v>707</v>
      </c>
      <c r="D59" s="910"/>
      <c r="E59" s="910"/>
      <c r="F59" s="910"/>
      <c r="G59" s="910"/>
      <c r="H59" s="910"/>
      <c r="I59" s="910"/>
      <c r="J59" s="910"/>
      <c r="K59" s="910"/>
      <c r="L59" s="910"/>
      <c r="M59" s="910"/>
      <c r="N59" s="958"/>
      <c r="O59" s="956"/>
    </row>
    <row r="60" spans="1:15" ht="17.25" customHeight="1">
      <c r="A60" s="37"/>
      <c r="B60" s="363"/>
      <c r="C60" s="648" t="s">
        <v>642</v>
      </c>
      <c r="D60" s="648"/>
      <c r="E60" s="648"/>
      <c r="F60" s="648"/>
      <c r="G60" s="648"/>
      <c r="H60" s="648"/>
      <c r="I60" s="648"/>
      <c r="J60" s="648"/>
      <c r="K60" s="648"/>
      <c r="L60" s="648"/>
      <c r="M60" s="648"/>
      <c r="N60" s="649"/>
      <c r="O60" s="956"/>
    </row>
    <row r="61" spans="1:15" ht="17.25" customHeight="1">
      <c r="A61" s="416"/>
      <c r="B61" s="768" t="s">
        <v>708</v>
      </c>
      <c r="C61" s="768"/>
      <c r="D61" s="768"/>
      <c r="E61" s="768"/>
      <c r="F61" s="768"/>
      <c r="G61" s="768"/>
      <c r="H61" s="768"/>
      <c r="I61" s="768"/>
      <c r="J61" s="768"/>
      <c r="K61" s="768"/>
      <c r="L61" s="768"/>
      <c r="M61" s="768"/>
      <c r="N61" s="768"/>
      <c r="O61" s="919"/>
    </row>
    <row r="62" spans="1:15" ht="17.25" customHeight="1">
      <c r="A62" s="418"/>
      <c r="B62" s="670"/>
      <c r="C62" s="670"/>
      <c r="D62" s="670"/>
      <c r="E62" s="670"/>
      <c r="F62" s="670"/>
      <c r="G62" s="670"/>
      <c r="H62" s="670"/>
      <c r="I62" s="670"/>
      <c r="J62" s="670"/>
      <c r="K62" s="670"/>
      <c r="L62" s="670"/>
      <c r="M62" s="670"/>
      <c r="N62" s="670"/>
      <c r="O62" s="959"/>
    </row>
    <row r="63" spans="1:15" ht="17.25" customHeight="1">
      <c r="A63" s="37"/>
      <c r="B63" s="668"/>
      <c r="C63" s="668"/>
      <c r="D63" s="668"/>
      <c r="E63" s="668"/>
      <c r="F63" s="668"/>
      <c r="G63" s="668"/>
      <c r="H63" s="668"/>
      <c r="I63" s="668"/>
      <c r="J63" s="668"/>
      <c r="K63" s="668"/>
      <c r="L63" s="668"/>
      <c r="M63" s="668"/>
      <c r="N63" s="668"/>
      <c r="O63" s="960"/>
    </row>
    <row r="64" spans="1:15" ht="17.25" customHeight="1" thickBot="1">
      <c r="A64" s="38"/>
      <c r="B64" s="671"/>
      <c r="C64" s="671"/>
      <c r="D64" s="671"/>
      <c r="E64" s="671"/>
      <c r="F64" s="671"/>
      <c r="G64" s="671"/>
      <c r="H64" s="671"/>
      <c r="I64" s="671"/>
      <c r="J64" s="671"/>
      <c r="K64" s="671"/>
      <c r="L64" s="671"/>
      <c r="M64" s="671"/>
      <c r="N64" s="671"/>
      <c r="O64" s="961"/>
    </row>
    <row r="65" spans="1:15" ht="17.25" customHeight="1" thickBot="1"/>
    <row r="66" spans="1:15" ht="17.25" customHeight="1">
      <c r="A66" s="413" t="s">
        <v>643</v>
      </c>
      <c r="B66" s="962" t="s">
        <v>644</v>
      </c>
      <c r="C66" s="962"/>
      <c r="D66" s="962"/>
      <c r="E66" s="962"/>
      <c r="F66" s="962"/>
      <c r="G66" s="962"/>
      <c r="H66" s="962"/>
      <c r="I66" s="962"/>
      <c r="J66" s="962"/>
      <c r="K66" s="962"/>
      <c r="L66" s="962"/>
      <c r="M66" s="962"/>
      <c r="N66" s="963"/>
      <c r="O66" s="407" t="s">
        <v>758</v>
      </c>
    </row>
    <row r="67" spans="1:15" ht="17.25" customHeight="1">
      <c r="A67" s="416"/>
      <c r="B67" s="402" t="s">
        <v>645</v>
      </c>
      <c r="C67" s="768" t="s">
        <v>648</v>
      </c>
      <c r="D67" s="768"/>
      <c r="E67" s="768"/>
      <c r="F67" s="768"/>
      <c r="G67" s="768"/>
      <c r="H67" s="768"/>
      <c r="I67" s="768"/>
      <c r="J67" s="768"/>
      <c r="K67" s="768"/>
      <c r="L67" s="768"/>
      <c r="M67" s="768"/>
      <c r="N67" s="957"/>
      <c r="O67" s="417"/>
    </row>
    <row r="68" spans="1:15" ht="17.25" customHeight="1">
      <c r="A68" s="416"/>
      <c r="B68" s="402" t="s">
        <v>646</v>
      </c>
      <c r="C68" s="768" t="s">
        <v>649</v>
      </c>
      <c r="D68" s="768"/>
      <c r="E68" s="768"/>
      <c r="F68" s="768"/>
      <c r="G68" s="768"/>
      <c r="H68" s="768"/>
      <c r="I68" s="768"/>
      <c r="J68" s="768"/>
      <c r="K68" s="768"/>
      <c r="L68" s="768"/>
      <c r="M68" s="768"/>
      <c r="N68" s="957"/>
      <c r="O68" s="417"/>
    </row>
    <row r="69" spans="1:15" ht="17.25" customHeight="1">
      <c r="A69" s="418"/>
      <c r="B69" s="403" t="s">
        <v>647</v>
      </c>
      <c r="C69" s="910" t="s">
        <v>650</v>
      </c>
      <c r="D69" s="910"/>
      <c r="E69" s="910"/>
      <c r="F69" s="910"/>
      <c r="G69" s="910"/>
      <c r="H69" s="910"/>
      <c r="I69" s="910"/>
      <c r="J69" s="910"/>
      <c r="K69" s="910"/>
      <c r="L69" s="910"/>
      <c r="M69" s="910"/>
      <c r="N69" s="958"/>
      <c r="O69" s="417"/>
    </row>
    <row r="70" spans="1:15" ht="17.25" customHeight="1">
      <c r="A70" s="416"/>
      <c r="B70" s="768" t="s">
        <v>709</v>
      </c>
      <c r="C70" s="768"/>
      <c r="D70" s="768"/>
      <c r="E70" s="768"/>
      <c r="F70" s="768"/>
      <c r="G70" s="768"/>
      <c r="H70" s="768"/>
      <c r="I70" s="768"/>
      <c r="J70" s="768"/>
      <c r="K70" s="768"/>
      <c r="L70" s="768"/>
      <c r="M70" s="768"/>
      <c r="N70" s="768"/>
      <c r="O70" s="919"/>
    </row>
    <row r="71" spans="1:15" ht="17.25" customHeight="1">
      <c r="A71" s="418"/>
      <c r="B71" s="670"/>
      <c r="C71" s="670"/>
      <c r="D71" s="670"/>
      <c r="E71" s="670"/>
      <c r="F71" s="670"/>
      <c r="G71" s="670"/>
      <c r="H71" s="670"/>
      <c r="I71" s="670"/>
      <c r="J71" s="670"/>
      <c r="K71" s="670"/>
      <c r="L71" s="670"/>
      <c r="M71" s="670"/>
      <c r="N71" s="670"/>
      <c r="O71" s="959"/>
    </row>
    <row r="72" spans="1:15" ht="17.25" customHeight="1">
      <c r="A72" s="37"/>
      <c r="B72" s="668"/>
      <c r="C72" s="668"/>
      <c r="D72" s="668"/>
      <c r="E72" s="668"/>
      <c r="F72" s="668"/>
      <c r="G72" s="668"/>
      <c r="H72" s="668"/>
      <c r="I72" s="668"/>
      <c r="J72" s="668"/>
      <c r="K72" s="668"/>
      <c r="L72" s="668"/>
      <c r="M72" s="668"/>
      <c r="N72" s="668"/>
      <c r="O72" s="960"/>
    </row>
    <row r="73" spans="1:15" ht="17.25" customHeight="1" thickBot="1">
      <c r="A73" s="38"/>
      <c r="B73" s="671"/>
      <c r="C73" s="671"/>
      <c r="D73" s="671"/>
      <c r="E73" s="671"/>
      <c r="F73" s="671"/>
      <c r="G73" s="671"/>
      <c r="H73" s="671"/>
      <c r="I73" s="671"/>
      <c r="J73" s="671"/>
      <c r="K73" s="671"/>
      <c r="L73" s="671"/>
      <c r="M73" s="671"/>
      <c r="N73" s="671"/>
      <c r="O73" s="961"/>
    </row>
    <row r="74" spans="1:15" ht="17.25" customHeight="1" thickBot="1"/>
    <row r="75" spans="1:15" ht="17.25" customHeight="1">
      <c r="A75" s="413" t="s">
        <v>651</v>
      </c>
      <c r="B75" s="962" t="s">
        <v>652</v>
      </c>
      <c r="C75" s="962"/>
      <c r="D75" s="962"/>
      <c r="E75" s="962"/>
      <c r="F75" s="962"/>
      <c r="G75" s="962"/>
      <c r="H75" s="962"/>
      <c r="I75" s="962"/>
      <c r="J75" s="962"/>
      <c r="K75" s="962"/>
      <c r="L75" s="962"/>
      <c r="M75" s="962"/>
      <c r="N75" s="962"/>
      <c r="O75" s="969"/>
    </row>
    <row r="76" spans="1:15" ht="17.25" customHeight="1">
      <c r="A76" s="421" t="s">
        <v>653</v>
      </c>
      <c r="B76" s="967" t="s">
        <v>654</v>
      </c>
      <c r="C76" s="967"/>
      <c r="D76" s="967"/>
      <c r="E76" s="967"/>
      <c r="F76" s="967"/>
      <c r="G76" s="967"/>
      <c r="H76" s="967"/>
      <c r="I76" s="967"/>
      <c r="J76" s="967"/>
      <c r="K76" s="967"/>
      <c r="L76" s="967"/>
      <c r="M76" s="967"/>
      <c r="N76" s="968"/>
      <c r="O76" s="422" t="s">
        <v>758</v>
      </c>
    </row>
    <row r="77" spans="1:15" ht="17.25" customHeight="1">
      <c r="A77" s="416"/>
      <c r="B77" s="402" t="s">
        <v>655</v>
      </c>
      <c r="C77" s="768" t="s">
        <v>659</v>
      </c>
      <c r="D77" s="768"/>
      <c r="E77" s="768"/>
      <c r="F77" s="768"/>
      <c r="G77" s="768"/>
      <c r="H77" s="768"/>
      <c r="I77" s="768"/>
      <c r="J77" s="768"/>
      <c r="K77" s="768"/>
      <c r="L77" s="768"/>
      <c r="M77" s="768"/>
      <c r="N77" s="957"/>
      <c r="O77" s="417"/>
    </row>
    <row r="78" spans="1:15" ht="17.25" customHeight="1">
      <c r="A78" s="418"/>
      <c r="B78" s="403" t="s">
        <v>656</v>
      </c>
      <c r="C78" s="910" t="s">
        <v>710</v>
      </c>
      <c r="D78" s="910"/>
      <c r="E78" s="910"/>
      <c r="F78" s="910"/>
      <c r="G78" s="910"/>
      <c r="H78" s="910"/>
      <c r="I78" s="910"/>
      <c r="J78" s="910"/>
      <c r="K78" s="910"/>
      <c r="L78" s="910"/>
      <c r="M78" s="910"/>
      <c r="N78" s="958"/>
      <c r="O78" s="956"/>
    </row>
    <row r="79" spans="1:15" ht="17.25" customHeight="1">
      <c r="A79" s="189"/>
      <c r="B79" s="404"/>
      <c r="C79" s="713" t="s">
        <v>661</v>
      </c>
      <c r="D79" s="713"/>
      <c r="E79" s="713"/>
      <c r="F79" s="713"/>
      <c r="G79" s="713"/>
      <c r="H79" s="713"/>
      <c r="I79" s="713"/>
      <c r="J79" s="713"/>
      <c r="K79" s="713"/>
      <c r="L79" s="713"/>
      <c r="M79" s="713"/>
      <c r="N79" s="748"/>
      <c r="O79" s="956"/>
    </row>
    <row r="80" spans="1:15" ht="17.25" customHeight="1">
      <c r="A80" s="416"/>
      <c r="B80" s="402" t="s">
        <v>657</v>
      </c>
      <c r="C80" s="768" t="s">
        <v>660</v>
      </c>
      <c r="D80" s="768"/>
      <c r="E80" s="768"/>
      <c r="F80" s="768"/>
      <c r="G80" s="768"/>
      <c r="H80" s="768"/>
      <c r="I80" s="768"/>
      <c r="J80" s="768"/>
      <c r="K80" s="768"/>
      <c r="L80" s="768"/>
      <c r="M80" s="768"/>
      <c r="N80" s="957"/>
      <c r="O80" s="417"/>
    </row>
    <row r="81" spans="1:15" ht="17.25" customHeight="1">
      <c r="A81" s="418"/>
      <c r="B81" s="403" t="s">
        <v>658</v>
      </c>
      <c r="C81" s="964" t="s">
        <v>662</v>
      </c>
      <c r="D81" s="964"/>
      <c r="E81" s="964"/>
      <c r="F81" s="964"/>
      <c r="G81" s="964"/>
      <c r="H81" s="964"/>
      <c r="I81" s="964"/>
      <c r="J81" s="964"/>
      <c r="K81" s="964"/>
      <c r="L81" s="964"/>
      <c r="M81" s="964"/>
      <c r="N81" s="965"/>
      <c r="O81" s="417"/>
    </row>
    <row r="82" spans="1:15" ht="17.25" customHeight="1">
      <c r="A82" s="416"/>
      <c r="B82" s="768" t="s">
        <v>711</v>
      </c>
      <c r="C82" s="768"/>
      <c r="D82" s="768"/>
      <c r="E82" s="768"/>
      <c r="F82" s="768"/>
      <c r="G82" s="768"/>
      <c r="H82" s="768"/>
      <c r="I82" s="768"/>
      <c r="J82" s="768"/>
      <c r="K82" s="768"/>
      <c r="L82" s="768"/>
      <c r="M82" s="768"/>
      <c r="N82" s="768"/>
      <c r="O82" s="919"/>
    </row>
    <row r="83" spans="1:15" ht="17.25" customHeight="1">
      <c r="A83" s="418"/>
      <c r="B83" s="670"/>
      <c r="C83" s="670"/>
      <c r="D83" s="670"/>
      <c r="E83" s="670"/>
      <c r="F83" s="670"/>
      <c r="G83" s="670"/>
      <c r="H83" s="670"/>
      <c r="I83" s="670"/>
      <c r="J83" s="670"/>
      <c r="K83" s="670"/>
      <c r="L83" s="670"/>
      <c r="M83" s="670"/>
      <c r="N83" s="670"/>
      <c r="O83" s="959"/>
    </row>
    <row r="84" spans="1:15" ht="17.25" customHeight="1">
      <c r="A84" s="37"/>
      <c r="B84" s="668"/>
      <c r="C84" s="668"/>
      <c r="D84" s="668"/>
      <c r="E84" s="668"/>
      <c r="F84" s="668"/>
      <c r="G84" s="668"/>
      <c r="H84" s="668"/>
      <c r="I84" s="668"/>
      <c r="J84" s="668"/>
      <c r="K84" s="668"/>
      <c r="L84" s="668"/>
      <c r="M84" s="668"/>
      <c r="N84" s="668"/>
      <c r="O84" s="960"/>
    </row>
    <row r="85" spans="1:15" ht="17.25" customHeight="1">
      <c r="A85" s="189"/>
      <c r="B85" s="669"/>
      <c r="C85" s="669"/>
      <c r="D85" s="669"/>
      <c r="E85" s="669"/>
      <c r="F85" s="669"/>
      <c r="G85" s="669"/>
      <c r="H85" s="669"/>
      <c r="I85" s="669"/>
      <c r="J85" s="669"/>
      <c r="K85" s="669"/>
      <c r="L85" s="669"/>
      <c r="M85" s="669"/>
      <c r="N85" s="669"/>
      <c r="O85" s="966"/>
    </row>
    <row r="86" spans="1:15" ht="17.25" customHeight="1">
      <c r="A86" s="421" t="s">
        <v>663</v>
      </c>
      <c r="B86" s="967" t="s">
        <v>664</v>
      </c>
      <c r="C86" s="967"/>
      <c r="D86" s="967"/>
      <c r="E86" s="967"/>
      <c r="F86" s="967"/>
      <c r="G86" s="967"/>
      <c r="H86" s="967"/>
      <c r="I86" s="967"/>
      <c r="J86" s="967"/>
      <c r="K86" s="967"/>
      <c r="L86" s="967"/>
      <c r="M86" s="967"/>
      <c r="N86" s="968"/>
      <c r="O86" s="422" t="s">
        <v>758</v>
      </c>
    </row>
    <row r="87" spans="1:15" ht="17.25" customHeight="1">
      <c r="A87" s="416"/>
      <c r="B87" s="402" t="s">
        <v>665</v>
      </c>
      <c r="C87" s="768" t="s">
        <v>666</v>
      </c>
      <c r="D87" s="768"/>
      <c r="E87" s="768"/>
      <c r="F87" s="768"/>
      <c r="G87" s="768"/>
      <c r="H87" s="768"/>
      <c r="I87" s="768"/>
      <c r="J87" s="768"/>
      <c r="K87" s="768"/>
      <c r="L87" s="768"/>
      <c r="M87" s="768"/>
      <c r="N87" s="957"/>
      <c r="O87" s="417"/>
    </row>
    <row r="88" spans="1:15" ht="17.25" customHeight="1">
      <c r="A88" s="416"/>
      <c r="B88" s="402" t="s">
        <v>667</v>
      </c>
      <c r="C88" s="768" t="s">
        <v>668</v>
      </c>
      <c r="D88" s="768"/>
      <c r="E88" s="768"/>
      <c r="F88" s="768"/>
      <c r="G88" s="768"/>
      <c r="H88" s="768"/>
      <c r="I88" s="768"/>
      <c r="J88" s="768"/>
      <c r="K88" s="768"/>
      <c r="L88" s="768"/>
      <c r="M88" s="768"/>
      <c r="N88" s="957"/>
      <c r="O88" s="417"/>
    </row>
    <row r="89" spans="1:15" ht="17.25" customHeight="1">
      <c r="A89" s="416"/>
      <c r="B89" s="402" t="s">
        <v>669</v>
      </c>
      <c r="C89" s="768" t="s">
        <v>670</v>
      </c>
      <c r="D89" s="768"/>
      <c r="E89" s="768"/>
      <c r="F89" s="768"/>
      <c r="G89" s="768"/>
      <c r="H89" s="768"/>
      <c r="I89" s="768"/>
      <c r="J89" s="768"/>
      <c r="K89" s="768"/>
      <c r="L89" s="768"/>
      <c r="M89" s="768"/>
      <c r="N89" s="957"/>
      <c r="O89" s="417"/>
    </row>
    <row r="90" spans="1:15" ht="17.25" customHeight="1">
      <c r="A90" s="418"/>
      <c r="B90" s="403" t="s">
        <v>671</v>
      </c>
      <c r="C90" s="910" t="s">
        <v>672</v>
      </c>
      <c r="D90" s="910"/>
      <c r="E90" s="910"/>
      <c r="F90" s="910"/>
      <c r="G90" s="910"/>
      <c r="H90" s="910"/>
      <c r="I90" s="910"/>
      <c r="J90" s="910"/>
      <c r="K90" s="910"/>
      <c r="L90" s="910"/>
      <c r="M90" s="910"/>
      <c r="N90" s="958"/>
      <c r="O90" s="417"/>
    </row>
    <row r="91" spans="1:15" ht="17.25" customHeight="1">
      <c r="A91" s="416"/>
      <c r="B91" s="768" t="s">
        <v>712</v>
      </c>
      <c r="C91" s="768"/>
      <c r="D91" s="768"/>
      <c r="E91" s="768"/>
      <c r="F91" s="768"/>
      <c r="G91" s="768"/>
      <c r="H91" s="768"/>
      <c r="I91" s="768"/>
      <c r="J91" s="768"/>
      <c r="K91" s="768"/>
      <c r="L91" s="768"/>
      <c r="M91" s="768"/>
      <c r="N91" s="768"/>
      <c r="O91" s="919"/>
    </row>
    <row r="92" spans="1:15" ht="17.25" customHeight="1">
      <c r="A92" s="418"/>
      <c r="B92" s="670"/>
      <c r="C92" s="670"/>
      <c r="D92" s="670"/>
      <c r="E92" s="670"/>
      <c r="F92" s="670"/>
      <c r="G92" s="670"/>
      <c r="H92" s="670"/>
      <c r="I92" s="670"/>
      <c r="J92" s="670"/>
      <c r="K92" s="670"/>
      <c r="L92" s="670"/>
      <c r="M92" s="670"/>
      <c r="N92" s="670"/>
      <c r="O92" s="959"/>
    </row>
    <row r="93" spans="1:15" ht="17.25" customHeight="1">
      <c r="A93" s="37"/>
      <c r="B93" s="668"/>
      <c r="C93" s="668"/>
      <c r="D93" s="668"/>
      <c r="E93" s="668"/>
      <c r="F93" s="668"/>
      <c r="G93" s="668"/>
      <c r="H93" s="668"/>
      <c r="I93" s="668"/>
      <c r="J93" s="668"/>
      <c r="K93" s="668"/>
      <c r="L93" s="668"/>
      <c r="M93" s="668"/>
      <c r="N93" s="668"/>
      <c r="O93" s="960"/>
    </row>
    <row r="94" spans="1:15" ht="17.25" customHeight="1" thickBot="1">
      <c r="A94" s="38"/>
      <c r="B94" s="671"/>
      <c r="C94" s="671"/>
      <c r="D94" s="671"/>
      <c r="E94" s="671"/>
      <c r="F94" s="671"/>
      <c r="G94" s="671"/>
      <c r="H94" s="671"/>
      <c r="I94" s="671"/>
      <c r="J94" s="671"/>
      <c r="K94" s="671"/>
      <c r="L94" s="671"/>
      <c r="M94" s="671"/>
      <c r="N94" s="671"/>
      <c r="O94" s="961"/>
    </row>
    <row r="95" spans="1:15" ht="17.25" customHeight="1" thickBot="1"/>
    <row r="96" spans="1:15" ht="17.25" customHeight="1">
      <c r="A96" s="413" t="s">
        <v>673</v>
      </c>
      <c r="B96" s="962" t="s">
        <v>674</v>
      </c>
      <c r="C96" s="962"/>
      <c r="D96" s="962"/>
      <c r="E96" s="962"/>
      <c r="F96" s="962"/>
      <c r="G96" s="962"/>
      <c r="H96" s="962"/>
      <c r="I96" s="962"/>
      <c r="J96" s="962"/>
      <c r="K96" s="962"/>
      <c r="L96" s="962"/>
      <c r="M96" s="962"/>
      <c r="N96" s="963"/>
      <c r="O96" s="407" t="s">
        <v>758</v>
      </c>
    </row>
    <row r="97" spans="1:15" ht="17.25" customHeight="1">
      <c r="A97" s="416"/>
      <c r="B97" s="402" t="s">
        <v>675</v>
      </c>
      <c r="C97" s="768" t="s">
        <v>676</v>
      </c>
      <c r="D97" s="768"/>
      <c r="E97" s="768"/>
      <c r="F97" s="768"/>
      <c r="G97" s="768"/>
      <c r="H97" s="768"/>
      <c r="I97" s="768"/>
      <c r="J97" s="768"/>
      <c r="K97" s="768"/>
      <c r="L97" s="768"/>
      <c r="M97" s="768"/>
      <c r="N97" s="957"/>
      <c r="O97" s="417"/>
    </row>
    <row r="98" spans="1:15" ht="17.25" customHeight="1">
      <c r="A98" s="418"/>
      <c r="B98" s="403" t="s">
        <v>677</v>
      </c>
      <c r="C98" s="910" t="s">
        <v>678</v>
      </c>
      <c r="D98" s="910"/>
      <c r="E98" s="910"/>
      <c r="F98" s="910"/>
      <c r="G98" s="910"/>
      <c r="H98" s="910"/>
      <c r="I98" s="910"/>
      <c r="J98" s="910"/>
      <c r="K98" s="910"/>
      <c r="L98" s="910"/>
      <c r="M98" s="910"/>
      <c r="N98" s="958"/>
      <c r="O98" s="417"/>
    </row>
    <row r="99" spans="1:15" ht="17.25" customHeight="1">
      <c r="A99" s="416"/>
      <c r="B99" s="768" t="s">
        <v>713</v>
      </c>
      <c r="C99" s="768"/>
      <c r="D99" s="768"/>
      <c r="E99" s="768"/>
      <c r="F99" s="768"/>
      <c r="G99" s="768"/>
      <c r="H99" s="768"/>
      <c r="I99" s="768"/>
      <c r="J99" s="768"/>
      <c r="K99" s="768"/>
      <c r="L99" s="768"/>
      <c r="M99" s="768"/>
      <c r="N99" s="768"/>
      <c r="O99" s="919"/>
    </row>
    <row r="100" spans="1:15" ht="17.25" customHeight="1">
      <c r="A100" s="418"/>
      <c r="B100" s="670"/>
      <c r="C100" s="670"/>
      <c r="D100" s="670"/>
      <c r="E100" s="670"/>
      <c r="F100" s="670"/>
      <c r="G100" s="670"/>
      <c r="H100" s="670"/>
      <c r="I100" s="670"/>
      <c r="J100" s="670"/>
      <c r="K100" s="670"/>
      <c r="L100" s="670"/>
      <c r="M100" s="670"/>
      <c r="N100" s="670"/>
      <c r="O100" s="959"/>
    </row>
    <row r="101" spans="1:15" ht="17.25" customHeight="1">
      <c r="A101" s="37"/>
      <c r="B101" s="668"/>
      <c r="C101" s="668"/>
      <c r="D101" s="668"/>
      <c r="E101" s="668"/>
      <c r="F101" s="668"/>
      <c r="G101" s="668"/>
      <c r="H101" s="668"/>
      <c r="I101" s="668"/>
      <c r="J101" s="668"/>
      <c r="K101" s="668"/>
      <c r="L101" s="668"/>
      <c r="M101" s="668"/>
      <c r="N101" s="668"/>
      <c r="O101" s="960"/>
    </row>
    <row r="102" spans="1:15" ht="17.25" customHeight="1" thickBot="1">
      <c r="A102" s="38"/>
      <c r="B102" s="671"/>
      <c r="C102" s="671"/>
      <c r="D102" s="671"/>
      <c r="E102" s="671"/>
      <c r="F102" s="671"/>
      <c r="G102" s="671"/>
      <c r="H102" s="671"/>
      <c r="I102" s="671"/>
      <c r="J102" s="671"/>
      <c r="K102" s="671"/>
      <c r="L102" s="671"/>
      <c r="M102" s="671"/>
      <c r="N102" s="671"/>
      <c r="O102" s="961"/>
    </row>
    <row r="103" spans="1:15" ht="17.25" customHeight="1" thickBot="1"/>
    <row r="104" spans="1:15" ht="17.25" customHeight="1">
      <c r="A104" s="945" t="s">
        <v>714</v>
      </c>
      <c r="B104" s="946"/>
      <c r="C104" s="946"/>
      <c r="D104" s="946"/>
      <c r="E104" s="946"/>
      <c r="F104" s="946"/>
      <c r="G104" s="946"/>
      <c r="H104" s="946"/>
      <c r="I104" s="946"/>
      <c r="J104" s="946"/>
      <c r="K104" s="946"/>
      <c r="L104" s="946"/>
      <c r="M104" s="946"/>
      <c r="N104" s="946"/>
      <c r="O104" s="947"/>
    </row>
    <row r="105" spans="1:15" ht="17.25" customHeight="1">
      <c r="A105" s="948"/>
      <c r="B105" s="764"/>
      <c r="C105" s="764"/>
      <c r="D105" s="764"/>
      <c r="E105" s="764"/>
      <c r="F105" s="764"/>
      <c r="G105" s="764"/>
      <c r="H105" s="764"/>
      <c r="I105" s="764"/>
      <c r="J105" s="764"/>
      <c r="K105" s="764"/>
      <c r="L105" s="764"/>
      <c r="M105" s="764"/>
      <c r="N105" s="764"/>
      <c r="O105" s="949"/>
    </row>
    <row r="106" spans="1:15" ht="17.25" customHeight="1">
      <c r="A106" s="948"/>
      <c r="B106" s="764"/>
      <c r="C106" s="764"/>
      <c r="D106" s="764"/>
      <c r="E106" s="764"/>
      <c r="F106" s="764"/>
      <c r="G106" s="764"/>
      <c r="H106" s="764"/>
      <c r="I106" s="764"/>
      <c r="J106" s="764"/>
      <c r="K106" s="764"/>
      <c r="L106" s="764"/>
      <c r="M106" s="764"/>
      <c r="N106" s="764"/>
      <c r="O106" s="949"/>
    </row>
    <row r="107" spans="1:15" ht="17.25" customHeight="1">
      <c r="A107" s="948"/>
      <c r="B107" s="764"/>
      <c r="C107" s="764"/>
      <c r="D107" s="764"/>
      <c r="E107" s="764"/>
      <c r="F107" s="764"/>
      <c r="G107" s="764"/>
      <c r="H107" s="764"/>
      <c r="I107" s="764"/>
      <c r="J107" s="764"/>
      <c r="K107" s="764"/>
      <c r="L107" s="764"/>
      <c r="M107" s="764"/>
      <c r="N107" s="764"/>
      <c r="O107" s="949"/>
    </row>
    <row r="108" spans="1:15" ht="17.25" customHeight="1">
      <c r="A108" s="950" t="s">
        <v>715</v>
      </c>
      <c r="B108" s="951"/>
      <c r="C108" s="951"/>
      <c r="D108" s="951"/>
      <c r="E108" s="951"/>
      <c r="F108" s="951"/>
      <c r="G108" s="951"/>
      <c r="H108" s="951"/>
      <c r="I108" s="951"/>
      <c r="J108" s="951"/>
      <c r="K108" s="951"/>
      <c r="L108" s="951"/>
      <c r="M108" s="951"/>
      <c r="N108" s="951"/>
      <c r="O108" s="952"/>
    </row>
    <row r="109" spans="1:15" ht="17.25" customHeight="1">
      <c r="A109" s="948"/>
      <c r="B109" s="764"/>
      <c r="C109" s="764"/>
      <c r="D109" s="764"/>
      <c r="E109" s="764"/>
      <c r="F109" s="764"/>
      <c r="G109" s="764"/>
      <c r="H109" s="764"/>
      <c r="I109" s="764"/>
      <c r="J109" s="764"/>
      <c r="K109" s="764"/>
      <c r="L109" s="764"/>
      <c r="M109" s="764"/>
      <c r="N109" s="764"/>
      <c r="O109" s="949"/>
    </row>
    <row r="110" spans="1:15" ht="17.25" customHeight="1">
      <c r="A110" s="948"/>
      <c r="B110" s="764"/>
      <c r="C110" s="764"/>
      <c r="D110" s="764"/>
      <c r="E110" s="764"/>
      <c r="F110" s="764"/>
      <c r="G110" s="764"/>
      <c r="H110" s="764"/>
      <c r="I110" s="764"/>
      <c r="J110" s="764"/>
      <c r="K110" s="764"/>
      <c r="L110" s="764"/>
      <c r="M110" s="764"/>
      <c r="N110" s="764"/>
      <c r="O110" s="949"/>
    </row>
    <row r="111" spans="1:15" ht="17.25" customHeight="1" thickBot="1">
      <c r="A111" s="953"/>
      <c r="B111" s="954"/>
      <c r="C111" s="954"/>
      <c r="D111" s="954"/>
      <c r="E111" s="954"/>
      <c r="F111" s="954"/>
      <c r="G111" s="954"/>
      <c r="H111" s="954"/>
      <c r="I111" s="954"/>
      <c r="J111" s="954"/>
      <c r="K111" s="954"/>
      <c r="L111" s="954"/>
      <c r="M111" s="954"/>
      <c r="N111" s="954"/>
      <c r="O111" s="955"/>
    </row>
    <row r="112" spans="1:15" ht="17.25" customHeight="1">
      <c r="O112" s="365" t="s">
        <v>679</v>
      </c>
    </row>
  </sheetData>
  <mergeCells count="109">
    <mergeCell ref="A1:O1"/>
    <mergeCell ref="A3:C3"/>
    <mergeCell ref="A4:C4"/>
    <mergeCell ref="A5:C5"/>
    <mergeCell ref="A6:C6"/>
    <mergeCell ref="D5:F5"/>
    <mergeCell ref="D6:F6"/>
    <mergeCell ref="A9:C10"/>
    <mergeCell ref="A11:C12"/>
    <mergeCell ref="E12:F12"/>
    <mergeCell ref="I6:J6"/>
    <mergeCell ref="K6:L6"/>
    <mergeCell ref="A8:N8"/>
    <mergeCell ref="O9:O10"/>
    <mergeCell ref="O11:O12"/>
    <mergeCell ref="J19:K19"/>
    <mergeCell ref="J20:K20"/>
    <mergeCell ref="N14:O14"/>
    <mergeCell ref="B22:N22"/>
    <mergeCell ref="C23:N23"/>
    <mergeCell ref="B25:N25"/>
    <mergeCell ref="D3:O3"/>
    <mergeCell ref="D4:O4"/>
    <mergeCell ref="E9:F9"/>
    <mergeCell ref="E10:F10"/>
    <mergeCell ref="E11:F11"/>
    <mergeCell ref="J14:K14"/>
    <mergeCell ref="G5:H5"/>
    <mergeCell ref="G6:H6"/>
    <mergeCell ref="I5:J5"/>
    <mergeCell ref="K5:L5"/>
    <mergeCell ref="M6:N6"/>
    <mergeCell ref="M5:N5"/>
    <mergeCell ref="A14:E20"/>
    <mergeCell ref="F14:H20"/>
    <mergeCell ref="J15:K15"/>
    <mergeCell ref="J16:K16"/>
    <mergeCell ref="J17:K17"/>
    <mergeCell ref="J18:K18"/>
    <mergeCell ref="O28:O29"/>
    <mergeCell ref="O30:O31"/>
    <mergeCell ref="O32:O33"/>
    <mergeCell ref="C27:O27"/>
    <mergeCell ref="C34:N34"/>
    <mergeCell ref="C35:N35"/>
    <mergeCell ref="O34:O35"/>
    <mergeCell ref="C26:N26"/>
    <mergeCell ref="C28:E29"/>
    <mergeCell ref="C30:E31"/>
    <mergeCell ref="C32:E33"/>
    <mergeCell ref="F28:N29"/>
    <mergeCell ref="F30:N31"/>
    <mergeCell ref="F32:N33"/>
    <mergeCell ref="C42:N42"/>
    <mergeCell ref="O41:O42"/>
    <mergeCell ref="C43:N43"/>
    <mergeCell ref="C44:N44"/>
    <mergeCell ref="C45:N45"/>
    <mergeCell ref="B46:O46"/>
    <mergeCell ref="B38:N38"/>
    <mergeCell ref="B37:O37"/>
    <mergeCell ref="C39:N39"/>
    <mergeCell ref="C40:N40"/>
    <mergeCell ref="C41:N41"/>
    <mergeCell ref="C57:N57"/>
    <mergeCell ref="C58:N58"/>
    <mergeCell ref="C59:N59"/>
    <mergeCell ref="C60:N60"/>
    <mergeCell ref="B61:O61"/>
    <mergeCell ref="B62:O64"/>
    <mergeCell ref="B47:O49"/>
    <mergeCell ref="B50:O50"/>
    <mergeCell ref="B51:O53"/>
    <mergeCell ref="B54:N54"/>
    <mergeCell ref="C55:N55"/>
    <mergeCell ref="C56:N56"/>
    <mergeCell ref="C78:N78"/>
    <mergeCell ref="C79:N79"/>
    <mergeCell ref="O78:O79"/>
    <mergeCell ref="B66:N66"/>
    <mergeCell ref="C67:N67"/>
    <mergeCell ref="C68:N68"/>
    <mergeCell ref="C69:N69"/>
    <mergeCell ref="B70:O70"/>
    <mergeCell ref="B71:O73"/>
    <mergeCell ref="A104:O104"/>
    <mergeCell ref="A105:O107"/>
    <mergeCell ref="A108:O108"/>
    <mergeCell ref="A109:O111"/>
    <mergeCell ref="O59:O60"/>
    <mergeCell ref="C97:N97"/>
    <mergeCell ref="C98:N98"/>
    <mergeCell ref="B99:O99"/>
    <mergeCell ref="B100:O102"/>
    <mergeCell ref="C88:N88"/>
    <mergeCell ref="C89:N89"/>
    <mergeCell ref="C90:N90"/>
    <mergeCell ref="B91:O91"/>
    <mergeCell ref="B92:O94"/>
    <mergeCell ref="B96:N96"/>
    <mergeCell ref="C80:N80"/>
    <mergeCell ref="C81:N81"/>
    <mergeCell ref="B82:O82"/>
    <mergeCell ref="B83:O85"/>
    <mergeCell ref="B86:N86"/>
    <mergeCell ref="C87:N87"/>
    <mergeCell ref="B75:O75"/>
    <mergeCell ref="B76:N76"/>
    <mergeCell ref="C77:N77"/>
  </mergeCells>
  <phoneticPr fontId="1"/>
  <dataValidations count="4">
    <dataValidation type="list" allowBlank="1" showInputMessage="1" showErrorMessage="1" errorTitle="入力エラー" error="プルダウンより選択してください。" sqref="O9:O10">
      <formula1>"1,2,3,4"</formula1>
    </dataValidation>
    <dataValidation type="list" allowBlank="1" showInputMessage="1" showErrorMessage="1" errorTitle="入力エラー" error="プルダウンより選択してください。" sqref="O11:O12">
      <formula1>"1,2,3,4,5"</formula1>
    </dataValidation>
    <dataValidation type="list" allowBlank="1" showInputMessage="1" showErrorMessage="1" errorTitle="入力エラー" error="プルダウンより選択してください。" sqref="O23 O26 O39:O40 O43:O45 O55:O58 O67:O69 O77 O80:O81 O87:O90 O97:O98 O28:O35">
      <formula1>"7,6,5,4,3,2,1,0"</formula1>
    </dataValidation>
    <dataValidation type="list" allowBlank="1" showInputMessage="1" showErrorMessage="1" errorTitle="入力エラー" error="プルダウンより選択してください。" sqref="O41:O42 O59:O60 O78:O79">
      <formula1>"1,2,0"</formula1>
    </dataValidation>
  </dataValidations>
  <printOptions horizontalCentered="1"/>
  <pageMargins left="0.51181102362204722" right="0.51181102362204722" top="0.74803149606299213" bottom="0.55118110236220474" header="0.31496062992125984" footer="0.31496062992125984"/>
  <pageSetup paperSize="9" scale="76" orientation="portrait" blackAndWhite="1" r:id="rId1"/>
  <rowBreaks count="1" manualBreakCount="1">
    <brk id="5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38"/>
  <sheetViews>
    <sheetView showGridLines="0" showZeros="0" view="pageBreakPreview" zoomScaleNormal="100" zoomScaleSheetLayoutView="100" workbookViewId="0">
      <selection sqref="A1:K1"/>
    </sheetView>
  </sheetViews>
  <sheetFormatPr defaultRowHeight="17.25" customHeight="1"/>
  <cols>
    <col min="1" max="1" width="3.125" style="3" bestFit="1" customWidth="1"/>
    <col min="2" max="2" width="11.75" style="3" customWidth="1"/>
    <col min="3" max="3" width="5.375" style="3" bestFit="1" customWidth="1"/>
    <col min="4" max="4" width="19.25" style="3" customWidth="1"/>
    <col min="5" max="5" width="3.375" style="3" bestFit="1" customWidth="1"/>
    <col min="6" max="6" width="12.125" style="3" bestFit="1" customWidth="1"/>
    <col min="7" max="7" width="7.75" style="394" customWidth="1"/>
    <col min="8" max="8" width="6.75" style="394" customWidth="1"/>
    <col min="9" max="10" width="13.125" style="3" customWidth="1"/>
    <col min="11" max="16384" width="9" style="3"/>
  </cols>
  <sheetData>
    <row r="1" spans="1:14" ht="17.25" customHeight="1">
      <c r="A1" s="498"/>
    </row>
    <row r="2" spans="1:14" ht="17.25" customHeight="1">
      <c r="A2" s="622" t="s">
        <v>760</v>
      </c>
      <c r="B2" s="622"/>
      <c r="C2" s="622"/>
      <c r="D2" s="622"/>
      <c r="E2" s="622"/>
      <c r="F2" s="622"/>
      <c r="G2" s="622"/>
      <c r="H2" s="622"/>
      <c r="I2" s="622"/>
      <c r="J2" s="622"/>
    </row>
    <row r="3" spans="1:14" ht="17.25" customHeight="1">
      <c r="A3" s="1009" t="s">
        <v>761</v>
      </c>
      <c r="B3" s="1009"/>
      <c r="C3" s="1009"/>
      <c r="D3" s="1009"/>
      <c r="E3" s="1009"/>
      <c r="F3" s="1009"/>
      <c r="G3" s="1009"/>
      <c r="H3" s="1009"/>
      <c r="I3" s="1009"/>
      <c r="J3" s="1009"/>
    </row>
    <row r="5" spans="1:14" ht="21.75" customHeight="1">
      <c r="F5" s="392" t="s">
        <v>762</v>
      </c>
      <c r="G5" s="575"/>
      <c r="H5" s="575"/>
      <c r="I5" s="575"/>
      <c r="J5" s="575"/>
    </row>
    <row r="6" spans="1:14" ht="21.75" customHeight="1">
      <c r="F6" s="392" t="s">
        <v>763</v>
      </c>
      <c r="G6" s="437"/>
      <c r="H6" s="432" t="s">
        <v>786</v>
      </c>
      <c r="I6" s="392"/>
      <c r="J6" s="392"/>
    </row>
    <row r="7" spans="1:14" ht="21.75" customHeight="1">
      <c r="F7" s="392" t="s">
        <v>764</v>
      </c>
      <c r="G7" s="943" t="s">
        <v>785</v>
      </c>
      <c r="H7" s="943"/>
      <c r="I7" s="943"/>
      <c r="J7" s="129"/>
      <c r="K7" s="394"/>
      <c r="L7" s="394"/>
      <c r="M7" s="394"/>
      <c r="N7" s="394"/>
    </row>
    <row r="10" spans="1:14" ht="17.25" customHeight="1">
      <c r="A10" s="229" t="s">
        <v>766</v>
      </c>
      <c r="B10" s="395" t="s">
        <v>767</v>
      </c>
      <c r="J10" s="390" t="s">
        <v>765</v>
      </c>
    </row>
    <row r="11" spans="1:14" ht="23.25" customHeight="1">
      <c r="A11" s="1008" t="s">
        <v>768</v>
      </c>
      <c r="B11" s="1008"/>
      <c r="C11" s="1008"/>
      <c r="D11" s="1008" t="s">
        <v>769</v>
      </c>
      <c r="E11" s="1008"/>
      <c r="F11" s="1008"/>
      <c r="G11" s="1008"/>
      <c r="H11" s="1008"/>
      <c r="I11" s="516" t="s">
        <v>770</v>
      </c>
      <c r="J11" s="516" t="s">
        <v>771</v>
      </c>
    </row>
    <row r="12" spans="1:14" ht="23.25" customHeight="1">
      <c r="A12" s="1010">
        <v>44045</v>
      </c>
      <c r="B12" s="1011"/>
      <c r="C12" s="438">
        <f>A12</f>
        <v>44045</v>
      </c>
      <c r="D12" s="921"/>
      <c r="E12" s="921"/>
      <c r="F12" s="921"/>
      <c r="G12" s="921"/>
      <c r="H12" s="921"/>
      <c r="I12" s="250"/>
      <c r="J12" s="250"/>
    </row>
    <row r="13" spans="1:14" ht="23.25" customHeight="1">
      <c r="A13" s="1006">
        <f>A12+1</f>
        <v>44046</v>
      </c>
      <c r="B13" s="1007"/>
      <c r="C13" s="438">
        <f t="shared" ref="C13:C26" si="0">A13</f>
        <v>44046</v>
      </c>
      <c r="D13" s="921"/>
      <c r="E13" s="921"/>
      <c r="F13" s="921"/>
      <c r="G13" s="921"/>
      <c r="H13" s="921"/>
      <c r="I13" s="250"/>
      <c r="J13" s="250"/>
    </row>
    <row r="14" spans="1:14" ht="23.25" customHeight="1">
      <c r="A14" s="1006">
        <f t="shared" ref="A14:A26" si="1">A13+1</f>
        <v>44047</v>
      </c>
      <c r="B14" s="1007"/>
      <c r="C14" s="438">
        <f t="shared" si="0"/>
        <v>44047</v>
      </c>
      <c r="D14" s="921"/>
      <c r="E14" s="921"/>
      <c r="F14" s="921"/>
      <c r="G14" s="921"/>
      <c r="H14" s="921"/>
      <c r="I14" s="250"/>
      <c r="J14" s="250"/>
    </row>
    <row r="15" spans="1:14" ht="23.25" customHeight="1">
      <c r="A15" s="1006">
        <f t="shared" si="1"/>
        <v>44048</v>
      </c>
      <c r="B15" s="1007"/>
      <c r="C15" s="438">
        <f t="shared" si="0"/>
        <v>44048</v>
      </c>
      <c r="D15" s="921"/>
      <c r="E15" s="921"/>
      <c r="F15" s="921"/>
      <c r="G15" s="921"/>
      <c r="H15" s="921"/>
      <c r="I15" s="250"/>
      <c r="J15" s="250"/>
    </row>
    <row r="16" spans="1:14" ht="23.25" customHeight="1">
      <c r="A16" s="1006">
        <f t="shared" si="1"/>
        <v>44049</v>
      </c>
      <c r="B16" s="1007"/>
      <c r="C16" s="438">
        <f t="shared" si="0"/>
        <v>44049</v>
      </c>
      <c r="D16" s="921"/>
      <c r="E16" s="921"/>
      <c r="F16" s="921"/>
      <c r="G16" s="921"/>
      <c r="H16" s="921"/>
      <c r="I16" s="250"/>
      <c r="J16" s="250"/>
    </row>
    <row r="17" spans="1:10" ht="23.25" customHeight="1">
      <c r="A17" s="1006">
        <f t="shared" si="1"/>
        <v>44050</v>
      </c>
      <c r="B17" s="1007"/>
      <c r="C17" s="438">
        <f t="shared" si="0"/>
        <v>44050</v>
      </c>
      <c r="D17" s="921"/>
      <c r="E17" s="921"/>
      <c r="F17" s="921"/>
      <c r="G17" s="921"/>
      <c r="H17" s="921"/>
      <c r="I17" s="250"/>
      <c r="J17" s="250"/>
    </row>
    <row r="18" spans="1:10" ht="23.25" customHeight="1">
      <c r="A18" s="1006">
        <f t="shared" si="1"/>
        <v>44051</v>
      </c>
      <c r="B18" s="1007"/>
      <c r="C18" s="438">
        <f t="shared" si="0"/>
        <v>44051</v>
      </c>
      <c r="D18" s="921"/>
      <c r="E18" s="921"/>
      <c r="F18" s="921"/>
      <c r="G18" s="921"/>
      <c r="H18" s="921"/>
      <c r="I18" s="250"/>
      <c r="J18" s="250"/>
    </row>
    <row r="19" spans="1:10" ht="23.25" customHeight="1">
      <c r="A19" s="1006">
        <f t="shared" si="1"/>
        <v>44052</v>
      </c>
      <c r="B19" s="1007"/>
      <c r="C19" s="438">
        <f t="shared" si="0"/>
        <v>44052</v>
      </c>
      <c r="D19" s="921"/>
      <c r="E19" s="921"/>
      <c r="F19" s="921"/>
      <c r="G19" s="921"/>
      <c r="H19" s="921"/>
      <c r="I19" s="250"/>
      <c r="J19" s="250"/>
    </row>
    <row r="20" spans="1:10" ht="23.25" customHeight="1">
      <c r="A20" s="1006">
        <f t="shared" si="1"/>
        <v>44053</v>
      </c>
      <c r="B20" s="1007"/>
      <c r="C20" s="438">
        <f t="shared" si="0"/>
        <v>44053</v>
      </c>
      <c r="D20" s="921"/>
      <c r="E20" s="921"/>
      <c r="F20" s="921"/>
      <c r="G20" s="921"/>
      <c r="H20" s="921"/>
      <c r="I20" s="250"/>
      <c r="J20" s="250"/>
    </row>
    <row r="21" spans="1:10" ht="23.25" customHeight="1">
      <c r="A21" s="1006">
        <f t="shared" si="1"/>
        <v>44054</v>
      </c>
      <c r="B21" s="1007"/>
      <c r="C21" s="438">
        <f t="shared" si="0"/>
        <v>44054</v>
      </c>
      <c r="D21" s="921"/>
      <c r="E21" s="921"/>
      <c r="F21" s="921"/>
      <c r="G21" s="921"/>
      <c r="H21" s="921"/>
      <c r="I21" s="250"/>
      <c r="J21" s="250"/>
    </row>
    <row r="22" spans="1:10" ht="23.25" customHeight="1">
      <c r="A22" s="1006">
        <f t="shared" si="1"/>
        <v>44055</v>
      </c>
      <c r="B22" s="1007"/>
      <c r="C22" s="438">
        <f t="shared" si="0"/>
        <v>44055</v>
      </c>
      <c r="D22" s="921"/>
      <c r="E22" s="921"/>
      <c r="F22" s="921"/>
      <c r="G22" s="921"/>
      <c r="H22" s="921"/>
      <c r="I22" s="250"/>
      <c r="J22" s="250"/>
    </row>
    <row r="23" spans="1:10" ht="23.25" customHeight="1">
      <c r="A23" s="1006">
        <f t="shared" si="1"/>
        <v>44056</v>
      </c>
      <c r="B23" s="1007"/>
      <c r="C23" s="438">
        <f t="shared" si="0"/>
        <v>44056</v>
      </c>
      <c r="D23" s="921"/>
      <c r="E23" s="921"/>
      <c r="F23" s="921"/>
      <c r="G23" s="921"/>
      <c r="H23" s="921"/>
      <c r="I23" s="250"/>
      <c r="J23" s="250"/>
    </row>
    <row r="24" spans="1:10" ht="23.25" customHeight="1">
      <c r="A24" s="1006">
        <f t="shared" si="1"/>
        <v>44057</v>
      </c>
      <c r="B24" s="1007"/>
      <c r="C24" s="438">
        <f t="shared" si="0"/>
        <v>44057</v>
      </c>
      <c r="D24" s="921"/>
      <c r="E24" s="921"/>
      <c r="F24" s="921"/>
      <c r="G24" s="921"/>
      <c r="H24" s="921"/>
      <c r="I24" s="250"/>
      <c r="J24" s="250"/>
    </row>
    <row r="25" spans="1:10" ht="23.25" customHeight="1">
      <c r="A25" s="1006">
        <f t="shared" si="1"/>
        <v>44058</v>
      </c>
      <c r="B25" s="1007"/>
      <c r="C25" s="438">
        <f t="shared" si="0"/>
        <v>44058</v>
      </c>
      <c r="D25" s="921"/>
      <c r="E25" s="921"/>
      <c r="F25" s="921"/>
      <c r="G25" s="921"/>
      <c r="H25" s="921"/>
      <c r="I25" s="250"/>
      <c r="J25" s="250"/>
    </row>
    <row r="26" spans="1:10" ht="23.25" customHeight="1">
      <c r="A26" s="1006">
        <f t="shared" si="1"/>
        <v>44059</v>
      </c>
      <c r="B26" s="1007"/>
      <c r="C26" s="438">
        <f t="shared" si="0"/>
        <v>44059</v>
      </c>
      <c r="D26" s="921"/>
      <c r="E26" s="921"/>
      <c r="F26" s="921"/>
      <c r="G26" s="921"/>
      <c r="H26" s="921"/>
      <c r="I26" s="250"/>
      <c r="J26" s="250"/>
    </row>
    <row r="27" spans="1:10" ht="23.25" customHeight="1">
      <c r="D27" s="430"/>
      <c r="H27" s="431" t="s">
        <v>772</v>
      </c>
      <c r="I27" s="433">
        <f>SUM(I12:I26)</f>
        <v>0</v>
      </c>
      <c r="J27" s="433">
        <f>SUM(J12:J26)</f>
        <v>0</v>
      </c>
    </row>
    <row r="29" spans="1:10" ht="23.25" customHeight="1">
      <c r="I29" s="623" t="s">
        <v>773</v>
      </c>
      <c r="J29" s="623"/>
    </row>
    <row r="30" spans="1:10" ht="23.25" customHeight="1">
      <c r="I30" s="1012">
        <f>SUM(I27:J27)</f>
        <v>0</v>
      </c>
      <c r="J30" s="1013"/>
    </row>
    <row r="32" spans="1:10" ht="17.25" customHeight="1">
      <c r="A32" s="229" t="s">
        <v>774</v>
      </c>
      <c r="B32" s="395" t="s">
        <v>775</v>
      </c>
    </row>
    <row r="33" spans="1:10" ht="23.25" customHeight="1">
      <c r="A33" s="1008" t="s">
        <v>776</v>
      </c>
      <c r="B33" s="1008"/>
      <c r="C33" s="1008"/>
      <c r="D33" s="1008" t="s">
        <v>781</v>
      </c>
      <c r="E33" s="1008"/>
      <c r="F33" s="1008"/>
      <c r="G33" s="1008"/>
      <c r="H33" s="1008" t="s">
        <v>783</v>
      </c>
      <c r="I33" s="1008"/>
      <c r="J33" s="516" t="s">
        <v>784</v>
      </c>
    </row>
    <row r="34" spans="1:10" ht="23.25" customHeight="1">
      <c r="A34" s="623" t="s">
        <v>777</v>
      </c>
      <c r="B34" s="623"/>
      <c r="C34" s="623"/>
      <c r="D34" s="435"/>
      <c r="E34" s="393" t="s">
        <v>782</v>
      </c>
      <c r="F34" s="808"/>
      <c r="G34" s="922"/>
      <c r="H34" s="922"/>
      <c r="I34" s="922"/>
      <c r="J34" s="436"/>
    </row>
    <row r="35" spans="1:10" ht="23.25" customHeight="1">
      <c r="A35" s="623" t="s">
        <v>778</v>
      </c>
      <c r="B35" s="623"/>
      <c r="C35" s="623"/>
      <c r="D35" s="922"/>
      <c r="E35" s="922"/>
      <c r="F35" s="922"/>
      <c r="G35" s="922"/>
      <c r="H35" s="922"/>
      <c r="I35" s="922"/>
      <c r="J35" s="436"/>
    </row>
    <row r="36" spans="1:10" ht="23.25" customHeight="1">
      <c r="A36" s="623" t="s">
        <v>779</v>
      </c>
      <c r="B36" s="623"/>
      <c r="C36" s="623"/>
      <c r="D36" s="922"/>
      <c r="E36" s="922"/>
      <c r="F36" s="922"/>
      <c r="G36" s="922"/>
      <c r="H36" s="922"/>
      <c r="I36" s="922"/>
      <c r="J36" s="436"/>
    </row>
    <row r="37" spans="1:10" ht="23.25" customHeight="1">
      <c r="A37" s="623" t="s">
        <v>780</v>
      </c>
      <c r="B37" s="623"/>
      <c r="C37" s="623"/>
      <c r="D37" s="922"/>
      <c r="E37" s="922"/>
      <c r="F37" s="922"/>
      <c r="G37" s="922"/>
      <c r="H37" s="922"/>
      <c r="I37" s="922"/>
      <c r="J37" s="436"/>
    </row>
    <row r="38" spans="1:10" ht="23.25" customHeight="1">
      <c r="I38" s="390" t="s">
        <v>772</v>
      </c>
      <c r="J38" s="434">
        <f>SUM(J34:J37)</f>
        <v>0</v>
      </c>
    </row>
  </sheetData>
  <mergeCells count="53">
    <mergeCell ref="H37:I37"/>
    <mergeCell ref="D35:G35"/>
    <mergeCell ref="D36:G36"/>
    <mergeCell ref="D37:G37"/>
    <mergeCell ref="G7:I7"/>
    <mergeCell ref="D26:H26"/>
    <mergeCell ref="I29:J29"/>
    <mergeCell ref="I30:J30"/>
    <mergeCell ref="H33:I33"/>
    <mergeCell ref="H35:I35"/>
    <mergeCell ref="H36:I36"/>
    <mergeCell ref="D20:H20"/>
    <mergeCell ref="D21:H21"/>
    <mergeCell ref="D22:H22"/>
    <mergeCell ref="D23:H23"/>
    <mergeCell ref="D24:H24"/>
    <mergeCell ref="D25:H25"/>
    <mergeCell ref="A2:J2"/>
    <mergeCell ref="A3:J3"/>
    <mergeCell ref="D12:H12"/>
    <mergeCell ref="D13:H13"/>
    <mergeCell ref="D14:H14"/>
    <mergeCell ref="D15:H15"/>
    <mergeCell ref="A12:B12"/>
    <mergeCell ref="A13:B13"/>
    <mergeCell ref="A14:B14"/>
    <mergeCell ref="A15:B15"/>
    <mergeCell ref="A16:B16"/>
    <mergeCell ref="A17:B17"/>
    <mergeCell ref="A37:C37"/>
    <mergeCell ref="H34:I34"/>
    <mergeCell ref="D11:H11"/>
    <mergeCell ref="G5:J5"/>
    <mergeCell ref="D16:H16"/>
    <mergeCell ref="D17:H17"/>
    <mergeCell ref="D18:H18"/>
    <mergeCell ref="D19:H19"/>
    <mergeCell ref="D33:G33"/>
    <mergeCell ref="F34:G34"/>
    <mergeCell ref="A35:C35"/>
    <mergeCell ref="A33:C33"/>
    <mergeCell ref="A24:B24"/>
    <mergeCell ref="A25:B25"/>
    <mergeCell ref="A26:B26"/>
    <mergeCell ref="A11:C11"/>
    <mergeCell ref="A34:C34"/>
    <mergeCell ref="A36:C36"/>
    <mergeCell ref="A18:B18"/>
    <mergeCell ref="A19:B19"/>
    <mergeCell ref="A20:B20"/>
    <mergeCell ref="A21:B21"/>
    <mergeCell ref="A22:B22"/>
    <mergeCell ref="A23:B23"/>
  </mergeCells>
  <phoneticPr fontId="1"/>
  <printOptions horizontalCentered="1"/>
  <pageMargins left="0.51181102362204722" right="0.51181102362204722" top="0.74803149606299213" bottom="0.55118110236220474" header="0.31496062992125984" footer="0.31496062992125984"/>
  <pageSetup paperSize="9" scale="97" orientation="portrait" blackAndWhite="1"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M55"/>
  <sheetViews>
    <sheetView showGridLines="0" showZeros="0" view="pageBreakPreview" zoomScaleNormal="100" zoomScaleSheetLayoutView="100" workbookViewId="0">
      <selection sqref="A1:K1"/>
    </sheetView>
  </sheetViews>
  <sheetFormatPr defaultRowHeight="17.25" customHeight="1"/>
  <cols>
    <col min="1" max="1" width="3.75" style="439" bestFit="1" customWidth="1"/>
    <col min="2" max="2" width="31.625" style="439" customWidth="1"/>
    <col min="3" max="3" width="33.75" style="439" customWidth="1"/>
    <col min="4" max="6" width="11" style="439" customWidth="1"/>
    <col min="7" max="13" width="11" style="439" hidden="1" customWidth="1"/>
    <col min="14" max="16384" width="9" style="439"/>
  </cols>
  <sheetData>
    <row r="1" spans="1:13" ht="17.25" customHeight="1">
      <c r="A1" s="394" t="s">
        <v>787</v>
      </c>
    </row>
    <row r="2" spans="1:13" ht="17.25" customHeight="1">
      <c r="A2" s="1014" t="s">
        <v>788</v>
      </c>
      <c r="B2" s="1014"/>
      <c r="C2" s="1014"/>
      <c r="D2" s="1014"/>
      <c r="E2" s="1014"/>
      <c r="F2" s="1014"/>
      <c r="G2" s="1014"/>
      <c r="H2" s="1014"/>
      <c r="I2" s="1014"/>
      <c r="J2" s="1014"/>
      <c r="K2" s="1014"/>
      <c r="L2" s="1014"/>
      <c r="M2" s="1014"/>
    </row>
    <row r="3" spans="1:13" ht="17.25" customHeight="1">
      <c r="A3" s="1014" t="s">
        <v>791</v>
      </c>
      <c r="B3" s="1014"/>
      <c r="C3" s="1014"/>
      <c r="D3" s="1014"/>
      <c r="E3" s="1014"/>
      <c r="F3" s="1014"/>
      <c r="G3" s="1014"/>
      <c r="H3" s="1014"/>
      <c r="I3" s="1014"/>
      <c r="J3" s="1014"/>
      <c r="K3" s="1014"/>
      <c r="L3" s="1014"/>
      <c r="M3" s="1014"/>
    </row>
    <row r="5" spans="1:13" ht="21" customHeight="1">
      <c r="A5" s="444" t="s">
        <v>789</v>
      </c>
      <c r="B5" s="445" t="s">
        <v>876</v>
      </c>
      <c r="C5" s="444" t="s">
        <v>790</v>
      </c>
      <c r="D5" s="513">
        <f>⑤海外研修実績日程表!A7</f>
        <v>44046</v>
      </c>
      <c r="E5" s="513">
        <f>D5+1</f>
        <v>44047</v>
      </c>
      <c r="F5" s="513">
        <f>E5+1</f>
        <v>44048</v>
      </c>
      <c r="G5" s="513">
        <f t="shared" ref="G5:J5" si="0">F5+1</f>
        <v>44049</v>
      </c>
      <c r="H5" s="513">
        <f t="shared" si="0"/>
        <v>44050</v>
      </c>
      <c r="I5" s="513">
        <f t="shared" si="0"/>
        <v>44051</v>
      </c>
      <c r="J5" s="513">
        <f t="shared" si="0"/>
        <v>44052</v>
      </c>
      <c r="K5" s="513">
        <f>J5+1</f>
        <v>44053</v>
      </c>
      <c r="L5" s="513">
        <f>K5+1</f>
        <v>44054</v>
      </c>
      <c r="M5" s="513">
        <f>L5+1</f>
        <v>44055</v>
      </c>
    </row>
    <row r="6" spans="1:13" ht="21" customHeight="1">
      <c r="A6" s="441">
        <v>1</v>
      </c>
      <c r="B6" s="447" t="str">
        <f>④研修生名簿!B6&amp;④研修生名簿!C6</f>
        <v>Mr.abc def</v>
      </c>
      <c r="C6" s="448">
        <f>④研修生名簿!F6</f>
        <v>0</v>
      </c>
      <c r="D6" s="443"/>
      <c r="E6" s="443"/>
      <c r="F6" s="443"/>
      <c r="G6" s="443"/>
      <c r="H6" s="443"/>
      <c r="I6" s="443"/>
      <c r="J6" s="443"/>
      <c r="K6" s="443"/>
      <c r="L6" s="443"/>
      <c r="M6" s="443"/>
    </row>
    <row r="7" spans="1:13" ht="21" customHeight="1">
      <c r="A7" s="441">
        <v>2</v>
      </c>
      <c r="B7" s="450" t="str">
        <f>④研修生名簿!B7&amp;④研修生名簿!C7</f>
        <v>Ms.</v>
      </c>
      <c r="C7" s="448">
        <f>④研修生名簿!F7</f>
        <v>0</v>
      </c>
      <c r="D7" s="443"/>
      <c r="E7" s="443"/>
      <c r="F7" s="443"/>
      <c r="G7" s="443"/>
      <c r="H7" s="443"/>
      <c r="I7" s="443"/>
      <c r="J7" s="443"/>
      <c r="K7" s="443"/>
      <c r="L7" s="443"/>
      <c r="M7" s="443"/>
    </row>
    <row r="8" spans="1:13" ht="21" customHeight="1">
      <c r="A8" s="441">
        <v>3</v>
      </c>
      <c r="B8" s="450" t="str">
        <f>④研修生名簿!B8&amp;④研修生名簿!C8</f>
        <v/>
      </c>
      <c r="C8" s="448">
        <f>④研修生名簿!F8</f>
        <v>0</v>
      </c>
      <c r="D8" s="443"/>
      <c r="E8" s="443"/>
      <c r="F8" s="443"/>
      <c r="G8" s="443"/>
      <c r="H8" s="443"/>
      <c r="I8" s="443"/>
      <c r="J8" s="443"/>
      <c r="K8" s="443"/>
      <c r="L8" s="443"/>
      <c r="M8" s="443"/>
    </row>
    <row r="9" spans="1:13" ht="21" customHeight="1">
      <c r="A9" s="441">
        <v>4</v>
      </c>
      <c r="B9" s="450" t="str">
        <f>④研修生名簿!B9&amp;④研修生名簿!C9</f>
        <v/>
      </c>
      <c r="C9" s="448">
        <f>④研修生名簿!F9</f>
        <v>0</v>
      </c>
      <c r="D9" s="443"/>
      <c r="E9" s="443"/>
      <c r="F9" s="443"/>
      <c r="G9" s="443"/>
      <c r="H9" s="443"/>
      <c r="I9" s="443"/>
      <c r="J9" s="443"/>
      <c r="K9" s="443"/>
      <c r="L9" s="443"/>
      <c r="M9" s="443"/>
    </row>
    <row r="10" spans="1:13" ht="21" customHeight="1">
      <c r="A10" s="441">
        <v>5</v>
      </c>
      <c r="B10" s="450" t="str">
        <f>④研修生名簿!B10&amp;④研修生名簿!C10</f>
        <v/>
      </c>
      <c r="C10" s="448">
        <f>④研修生名簿!F10</f>
        <v>0</v>
      </c>
      <c r="D10" s="443"/>
      <c r="E10" s="443"/>
      <c r="F10" s="443"/>
      <c r="G10" s="443"/>
      <c r="H10" s="443"/>
      <c r="I10" s="443"/>
      <c r="J10" s="443"/>
      <c r="K10" s="443"/>
      <c r="L10" s="443"/>
      <c r="M10" s="443"/>
    </row>
    <row r="11" spans="1:13" ht="21" customHeight="1">
      <c r="A11" s="441">
        <v>6</v>
      </c>
      <c r="B11" s="450" t="str">
        <f>④研修生名簿!B11&amp;④研修生名簿!C11</f>
        <v/>
      </c>
      <c r="C11" s="448">
        <f>④研修生名簿!F11</f>
        <v>0</v>
      </c>
      <c r="D11" s="443"/>
      <c r="E11" s="443"/>
      <c r="F11" s="443"/>
      <c r="G11" s="443"/>
      <c r="H11" s="443"/>
      <c r="I11" s="443"/>
      <c r="J11" s="443"/>
      <c r="K11" s="443"/>
      <c r="L11" s="443"/>
      <c r="M11" s="443"/>
    </row>
    <row r="12" spans="1:13" ht="21" customHeight="1">
      <c r="A12" s="441">
        <v>7</v>
      </c>
      <c r="B12" s="450" t="str">
        <f>④研修生名簿!B12&amp;④研修生名簿!C12</f>
        <v/>
      </c>
      <c r="C12" s="448">
        <f>④研修生名簿!F12</f>
        <v>0</v>
      </c>
      <c r="D12" s="443"/>
      <c r="E12" s="443"/>
      <c r="F12" s="443"/>
      <c r="G12" s="443"/>
      <c r="H12" s="443"/>
      <c r="I12" s="443"/>
      <c r="J12" s="443"/>
      <c r="K12" s="443"/>
      <c r="L12" s="443"/>
      <c r="M12" s="443"/>
    </row>
    <row r="13" spans="1:13" ht="21" customHeight="1">
      <c r="A13" s="441">
        <v>8</v>
      </c>
      <c r="B13" s="450" t="str">
        <f>④研修生名簿!B13&amp;④研修生名簿!C13</f>
        <v/>
      </c>
      <c r="C13" s="448">
        <f>④研修生名簿!F13</f>
        <v>0</v>
      </c>
      <c r="D13" s="443"/>
      <c r="E13" s="443"/>
      <c r="F13" s="443"/>
      <c r="G13" s="443"/>
      <c r="H13" s="443"/>
      <c r="I13" s="443"/>
      <c r="J13" s="443"/>
      <c r="K13" s="443"/>
      <c r="L13" s="443"/>
      <c r="M13" s="443"/>
    </row>
    <row r="14" spans="1:13" ht="21" customHeight="1">
      <c r="A14" s="441">
        <v>9</v>
      </c>
      <c r="B14" s="450" t="str">
        <f>④研修生名簿!B14&amp;④研修生名簿!C14</f>
        <v/>
      </c>
      <c r="C14" s="448">
        <f>④研修生名簿!F14</f>
        <v>0</v>
      </c>
      <c r="D14" s="443"/>
      <c r="E14" s="443"/>
      <c r="F14" s="443"/>
      <c r="G14" s="443"/>
      <c r="H14" s="443"/>
      <c r="I14" s="443"/>
      <c r="J14" s="443"/>
      <c r="K14" s="443"/>
      <c r="L14" s="443"/>
      <c r="M14" s="443"/>
    </row>
    <row r="15" spans="1:13" ht="21" customHeight="1">
      <c r="A15" s="441">
        <v>10</v>
      </c>
      <c r="B15" s="450" t="str">
        <f>④研修生名簿!B15&amp;④研修生名簿!C15</f>
        <v/>
      </c>
      <c r="C15" s="448">
        <f>④研修生名簿!F15</f>
        <v>0</v>
      </c>
      <c r="D15" s="443"/>
      <c r="E15" s="443"/>
      <c r="F15" s="443"/>
      <c r="G15" s="443"/>
      <c r="H15" s="443"/>
      <c r="I15" s="443"/>
      <c r="J15" s="443"/>
      <c r="K15" s="443"/>
      <c r="L15" s="443"/>
      <c r="M15" s="443"/>
    </row>
    <row r="16" spans="1:13" ht="21" customHeight="1">
      <c r="A16" s="441">
        <v>11</v>
      </c>
      <c r="B16" s="450" t="str">
        <f>④研修生名簿!B16&amp;④研修生名簿!C16</f>
        <v/>
      </c>
      <c r="C16" s="448">
        <f>④研修生名簿!F16</f>
        <v>0</v>
      </c>
      <c r="D16" s="443"/>
      <c r="E16" s="443"/>
      <c r="F16" s="443"/>
      <c r="G16" s="443"/>
      <c r="H16" s="443"/>
      <c r="I16" s="443"/>
      <c r="J16" s="443"/>
      <c r="K16" s="443"/>
      <c r="L16" s="443"/>
      <c r="M16" s="443"/>
    </row>
    <row r="17" spans="1:13" ht="21" customHeight="1">
      <c r="A17" s="441">
        <v>12</v>
      </c>
      <c r="B17" s="450" t="str">
        <f>④研修生名簿!B17&amp;④研修生名簿!C17</f>
        <v/>
      </c>
      <c r="C17" s="448">
        <f>④研修生名簿!F17</f>
        <v>0</v>
      </c>
      <c r="D17" s="443"/>
      <c r="E17" s="443"/>
      <c r="F17" s="443"/>
      <c r="G17" s="443"/>
      <c r="H17" s="443"/>
      <c r="I17" s="443"/>
      <c r="J17" s="443"/>
      <c r="K17" s="443"/>
      <c r="L17" s="443"/>
      <c r="M17" s="443"/>
    </row>
    <row r="18" spans="1:13" ht="21" customHeight="1">
      <c r="A18" s="441">
        <v>13</v>
      </c>
      <c r="B18" s="450" t="str">
        <f>④研修生名簿!B18&amp;④研修生名簿!C18</f>
        <v/>
      </c>
      <c r="C18" s="448">
        <f>④研修生名簿!F18</f>
        <v>0</v>
      </c>
      <c r="D18" s="443"/>
      <c r="E18" s="443"/>
      <c r="F18" s="443"/>
      <c r="G18" s="443"/>
      <c r="H18" s="443"/>
      <c r="I18" s="443"/>
      <c r="J18" s="443"/>
      <c r="K18" s="443"/>
      <c r="L18" s="443"/>
      <c r="M18" s="443"/>
    </row>
    <row r="19" spans="1:13" ht="21" customHeight="1">
      <c r="A19" s="441">
        <v>14</v>
      </c>
      <c r="B19" s="450" t="str">
        <f>④研修生名簿!B19&amp;④研修生名簿!C19</f>
        <v/>
      </c>
      <c r="C19" s="448">
        <f>④研修生名簿!F19</f>
        <v>0</v>
      </c>
      <c r="D19" s="443"/>
      <c r="E19" s="443"/>
      <c r="F19" s="443"/>
      <c r="G19" s="443"/>
      <c r="H19" s="443"/>
      <c r="I19" s="443"/>
      <c r="J19" s="443"/>
      <c r="K19" s="443"/>
      <c r="L19" s="443"/>
      <c r="M19" s="443"/>
    </row>
    <row r="20" spans="1:13" ht="21" customHeight="1">
      <c r="A20" s="441">
        <v>15</v>
      </c>
      <c r="B20" s="450" t="str">
        <f>④研修生名簿!B20&amp;④研修生名簿!C20</f>
        <v/>
      </c>
      <c r="C20" s="448">
        <f>④研修生名簿!F20</f>
        <v>0</v>
      </c>
      <c r="D20" s="443"/>
      <c r="E20" s="443"/>
      <c r="F20" s="443"/>
      <c r="G20" s="443"/>
      <c r="H20" s="443"/>
      <c r="I20" s="443"/>
      <c r="J20" s="443"/>
      <c r="K20" s="443"/>
      <c r="L20" s="443"/>
      <c r="M20" s="443"/>
    </row>
    <row r="21" spans="1:13" ht="21" customHeight="1">
      <c r="A21" s="441">
        <v>16</v>
      </c>
      <c r="B21" s="450" t="str">
        <f>④研修生名簿!B21&amp;④研修生名簿!C21</f>
        <v/>
      </c>
      <c r="C21" s="448">
        <f>④研修生名簿!F21</f>
        <v>0</v>
      </c>
      <c r="D21" s="443"/>
      <c r="E21" s="443"/>
      <c r="F21" s="443"/>
      <c r="G21" s="443"/>
      <c r="H21" s="443"/>
      <c r="I21" s="443"/>
      <c r="J21" s="443"/>
      <c r="K21" s="443"/>
      <c r="L21" s="443"/>
      <c r="M21" s="443"/>
    </row>
    <row r="22" spans="1:13" ht="21" customHeight="1">
      <c r="A22" s="441">
        <v>17</v>
      </c>
      <c r="B22" s="450" t="str">
        <f>④研修生名簿!B22&amp;④研修生名簿!C22</f>
        <v/>
      </c>
      <c r="C22" s="448">
        <f>④研修生名簿!F22</f>
        <v>0</v>
      </c>
      <c r="D22" s="443"/>
      <c r="E22" s="443"/>
      <c r="F22" s="443"/>
      <c r="G22" s="443"/>
      <c r="H22" s="443"/>
      <c r="I22" s="443"/>
      <c r="J22" s="443"/>
      <c r="K22" s="443"/>
      <c r="L22" s="443"/>
      <c r="M22" s="443"/>
    </row>
    <row r="23" spans="1:13" ht="21" customHeight="1">
      <c r="A23" s="441">
        <v>18</v>
      </c>
      <c r="B23" s="450" t="str">
        <f>④研修生名簿!B23&amp;④研修生名簿!C23</f>
        <v/>
      </c>
      <c r="C23" s="448">
        <f>④研修生名簿!F23</f>
        <v>0</v>
      </c>
      <c r="D23" s="443"/>
      <c r="E23" s="443"/>
      <c r="F23" s="443"/>
      <c r="G23" s="443"/>
      <c r="H23" s="443"/>
      <c r="I23" s="443"/>
      <c r="J23" s="443"/>
      <c r="K23" s="443"/>
      <c r="L23" s="443"/>
      <c r="M23" s="443"/>
    </row>
    <row r="24" spans="1:13" ht="21" customHeight="1">
      <c r="A24" s="441">
        <v>19</v>
      </c>
      <c r="B24" s="450" t="str">
        <f>④研修生名簿!B24&amp;④研修生名簿!C24</f>
        <v/>
      </c>
      <c r="C24" s="448">
        <f>④研修生名簿!F24</f>
        <v>0</v>
      </c>
      <c r="D24" s="443"/>
      <c r="E24" s="443"/>
      <c r="F24" s="443"/>
      <c r="G24" s="443"/>
      <c r="H24" s="443"/>
      <c r="I24" s="443"/>
      <c r="J24" s="443"/>
      <c r="K24" s="443"/>
      <c r="L24" s="443"/>
      <c r="M24" s="443"/>
    </row>
    <row r="25" spans="1:13" ht="21" customHeight="1">
      <c r="A25" s="441">
        <v>20</v>
      </c>
      <c r="B25" s="450" t="str">
        <f>④研修生名簿!B25&amp;④研修生名簿!C25</f>
        <v/>
      </c>
      <c r="C25" s="448">
        <f>④研修生名簿!F25</f>
        <v>0</v>
      </c>
      <c r="D25" s="443"/>
      <c r="E25" s="443"/>
      <c r="F25" s="443"/>
      <c r="G25" s="443"/>
      <c r="H25" s="443"/>
      <c r="I25" s="443"/>
      <c r="J25" s="443"/>
      <c r="K25" s="443"/>
      <c r="L25" s="443"/>
      <c r="M25" s="443"/>
    </row>
    <row r="26" spans="1:13" ht="21" customHeight="1">
      <c r="A26" s="441">
        <v>21</v>
      </c>
      <c r="B26" s="450" t="str">
        <f>④研修生名簿!B26&amp;④研修生名簿!C26</f>
        <v/>
      </c>
      <c r="C26" s="448">
        <f>④研修生名簿!F26</f>
        <v>0</v>
      </c>
      <c r="D26" s="443"/>
      <c r="E26" s="443"/>
      <c r="F26" s="443"/>
      <c r="G26" s="443"/>
      <c r="H26" s="443"/>
      <c r="I26" s="443"/>
      <c r="J26" s="443"/>
      <c r="K26" s="443"/>
      <c r="L26" s="443"/>
      <c r="M26" s="443"/>
    </row>
    <row r="27" spans="1:13" ht="21" customHeight="1">
      <c r="A27" s="441">
        <v>22</v>
      </c>
      <c r="B27" s="450" t="str">
        <f>④研修生名簿!B27&amp;④研修生名簿!C27</f>
        <v/>
      </c>
      <c r="C27" s="448">
        <f>④研修生名簿!F27</f>
        <v>0</v>
      </c>
      <c r="D27" s="443"/>
      <c r="E27" s="443"/>
      <c r="F27" s="443"/>
      <c r="G27" s="443"/>
      <c r="H27" s="443"/>
      <c r="I27" s="443"/>
      <c r="J27" s="443"/>
      <c r="K27" s="443"/>
      <c r="L27" s="443"/>
      <c r="M27" s="443"/>
    </row>
    <row r="28" spans="1:13" ht="21" customHeight="1">
      <c r="A28" s="441">
        <v>23</v>
      </c>
      <c r="B28" s="450" t="str">
        <f>④研修生名簿!B28&amp;④研修生名簿!C28</f>
        <v/>
      </c>
      <c r="C28" s="448">
        <f>④研修生名簿!F28</f>
        <v>0</v>
      </c>
      <c r="D28" s="443"/>
      <c r="E28" s="443"/>
      <c r="F28" s="443"/>
      <c r="G28" s="443"/>
      <c r="H28" s="443"/>
      <c r="I28" s="443"/>
      <c r="J28" s="443"/>
      <c r="K28" s="443"/>
      <c r="L28" s="443"/>
      <c r="M28" s="443"/>
    </row>
    <row r="29" spans="1:13" ht="21" customHeight="1">
      <c r="A29" s="441">
        <v>24</v>
      </c>
      <c r="B29" s="450" t="str">
        <f>④研修生名簿!B29&amp;④研修生名簿!C29</f>
        <v/>
      </c>
      <c r="C29" s="448">
        <f>④研修生名簿!F29</f>
        <v>0</v>
      </c>
      <c r="D29" s="443"/>
      <c r="E29" s="443"/>
      <c r="F29" s="443"/>
      <c r="G29" s="443"/>
      <c r="H29" s="443"/>
      <c r="I29" s="443"/>
      <c r="J29" s="443"/>
      <c r="K29" s="443"/>
      <c r="L29" s="443"/>
      <c r="M29" s="443"/>
    </row>
    <row r="30" spans="1:13" ht="21" customHeight="1">
      <c r="A30" s="441">
        <v>25</v>
      </c>
      <c r="B30" s="450" t="str">
        <f>④研修生名簿!B30&amp;④研修生名簿!C30</f>
        <v/>
      </c>
      <c r="C30" s="448">
        <f>④研修生名簿!F30</f>
        <v>0</v>
      </c>
      <c r="D30" s="443"/>
      <c r="E30" s="443"/>
      <c r="F30" s="443"/>
      <c r="G30" s="443"/>
      <c r="H30" s="443"/>
      <c r="I30" s="443"/>
      <c r="J30" s="443"/>
      <c r="K30" s="443"/>
      <c r="L30" s="443"/>
      <c r="M30" s="443"/>
    </row>
    <row r="31" spans="1:13" ht="21" customHeight="1">
      <c r="A31" s="441">
        <v>26</v>
      </c>
      <c r="B31" s="450" t="str">
        <f>④研修生名簿!B31&amp;④研修生名簿!C31</f>
        <v/>
      </c>
      <c r="C31" s="448">
        <f>④研修生名簿!F31</f>
        <v>0</v>
      </c>
      <c r="D31" s="443"/>
      <c r="E31" s="443"/>
      <c r="F31" s="443"/>
      <c r="G31" s="443"/>
      <c r="H31" s="443"/>
      <c r="I31" s="443"/>
      <c r="J31" s="443"/>
      <c r="K31" s="443"/>
      <c r="L31" s="443"/>
      <c r="M31" s="443"/>
    </row>
    <row r="32" spans="1:13" ht="21" customHeight="1">
      <c r="A32" s="441">
        <v>27</v>
      </c>
      <c r="B32" s="450" t="str">
        <f>④研修生名簿!B32&amp;④研修生名簿!C32</f>
        <v/>
      </c>
      <c r="C32" s="448">
        <f>④研修生名簿!F32</f>
        <v>0</v>
      </c>
      <c r="D32" s="443"/>
      <c r="E32" s="443"/>
      <c r="F32" s="443"/>
      <c r="G32" s="443"/>
      <c r="H32" s="443"/>
      <c r="I32" s="443"/>
      <c r="J32" s="443"/>
      <c r="K32" s="443"/>
      <c r="L32" s="443"/>
      <c r="M32" s="443"/>
    </row>
    <row r="33" spans="1:13" ht="21" customHeight="1">
      <c r="A33" s="441">
        <v>28</v>
      </c>
      <c r="B33" s="450" t="str">
        <f>④研修生名簿!B33&amp;④研修生名簿!C33</f>
        <v/>
      </c>
      <c r="C33" s="448">
        <f>④研修生名簿!F33</f>
        <v>0</v>
      </c>
      <c r="D33" s="443"/>
      <c r="E33" s="443"/>
      <c r="F33" s="443"/>
      <c r="G33" s="443"/>
      <c r="H33" s="443"/>
      <c r="I33" s="443"/>
      <c r="J33" s="443"/>
      <c r="K33" s="443"/>
      <c r="L33" s="443"/>
      <c r="M33" s="443"/>
    </row>
    <row r="34" spans="1:13" ht="21" customHeight="1">
      <c r="A34" s="441">
        <v>29</v>
      </c>
      <c r="B34" s="450" t="str">
        <f>④研修生名簿!B34&amp;④研修生名簿!C34</f>
        <v/>
      </c>
      <c r="C34" s="448">
        <f>④研修生名簿!F34</f>
        <v>0</v>
      </c>
      <c r="D34" s="443"/>
      <c r="E34" s="443"/>
      <c r="F34" s="443"/>
      <c r="G34" s="443"/>
      <c r="H34" s="443"/>
      <c r="I34" s="443"/>
      <c r="J34" s="443"/>
      <c r="K34" s="443"/>
      <c r="L34" s="443"/>
      <c r="M34" s="443"/>
    </row>
    <row r="35" spans="1:13" ht="21" customHeight="1">
      <c r="A35" s="441">
        <v>30</v>
      </c>
      <c r="B35" s="450" t="str">
        <f>④研修生名簿!B35&amp;④研修生名簿!C35</f>
        <v/>
      </c>
      <c r="C35" s="448">
        <f>④研修生名簿!F35</f>
        <v>0</v>
      </c>
      <c r="D35" s="443"/>
      <c r="E35" s="443"/>
      <c r="F35" s="443"/>
      <c r="G35" s="443"/>
      <c r="H35" s="443"/>
      <c r="I35" s="443"/>
      <c r="J35" s="443"/>
      <c r="K35" s="443"/>
      <c r="L35" s="443"/>
      <c r="M35" s="443"/>
    </row>
    <row r="36" spans="1:13" ht="21" hidden="1" customHeight="1">
      <c r="A36" s="441">
        <v>31</v>
      </c>
      <c r="B36" s="450" t="str">
        <f>④研修生名簿!B36&amp;④研修生名簿!C36</f>
        <v/>
      </c>
      <c r="C36" s="448">
        <f>④研修生名簿!F36</f>
        <v>0</v>
      </c>
      <c r="D36" s="443"/>
      <c r="E36" s="443"/>
      <c r="F36" s="443"/>
      <c r="G36" s="442"/>
      <c r="H36" s="442"/>
      <c r="I36" s="442"/>
      <c r="J36" s="442"/>
      <c r="K36" s="442"/>
      <c r="L36" s="442"/>
      <c r="M36" s="442"/>
    </row>
    <row r="37" spans="1:13" ht="21" hidden="1" customHeight="1">
      <c r="A37" s="441">
        <v>32</v>
      </c>
      <c r="B37" s="450" t="str">
        <f>④研修生名簿!B37&amp;④研修生名簿!C37</f>
        <v/>
      </c>
      <c r="C37" s="448">
        <f>④研修生名簿!F37</f>
        <v>0</v>
      </c>
      <c r="D37" s="443"/>
      <c r="E37" s="443"/>
      <c r="F37" s="443"/>
      <c r="G37" s="442"/>
      <c r="H37" s="442"/>
      <c r="I37" s="442"/>
      <c r="J37" s="442"/>
      <c r="K37" s="442"/>
      <c r="L37" s="442"/>
      <c r="M37" s="442"/>
    </row>
    <row r="38" spans="1:13" ht="21" hidden="1" customHeight="1">
      <c r="A38" s="441">
        <v>33</v>
      </c>
      <c r="B38" s="450" t="str">
        <f>④研修生名簿!B38&amp;④研修生名簿!C38</f>
        <v/>
      </c>
      <c r="C38" s="448">
        <f>④研修生名簿!F38</f>
        <v>0</v>
      </c>
      <c r="D38" s="443"/>
      <c r="E38" s="443"/>
      <c r="F38" s="443"/>
      <c r="G38" s="442"/>
      <c r="H38" s="442"/>
      <c r="I38" s="442"/>
      <c r="J38" s="442"/>
      <c r="K38" s="442"/>
      <c r="L38" s="442"/>
      <c r="M38" s="442"/>
    </row>
    <row r="39" spans="1:13" ht="21" hidden="1" customHeight="1">
      <c r="A39" s="441">
        <v>34</v>
      </c>
      <c r="B39" s="450" t="str">
        <f>④研修生名簿!B39&amp;④研修生名簿!C39</f>
        <v/>
      </c>
      <c r="C39" s="448">
        <f>④研修生名簿!F39</f>
        <v>0</v>
      </c>
      <c r="D39" s="443"/>
      <c r="E39" s="443"/>
      <c r="F39" s="443"/>
      <c r="G39" s="442"/>
      <c r="H39" s="442"/>
      <c r="I39" s="442"/>
      <c r="J39" s="442"/>
      <c r="K39" s="442"/>
      <c r="L39" s="442"/>
      <c r="M39" s="442"/>
    </row>
    <row r="40" spans="1:13" ht="21" hidden="1" customHeight="1">
      <c r="A40" s="441">
        <v>35</v>
      </c>
      <c r="B40" s="450" t="str">
        <f>④研修生名簿!B40&amp;④研修生名簿!C40</f>
        <v/>
      </c>
      <c r="C40" s="448">
        <f>④研修生名簿!F40</f>
        <v>0</v>
      </c>
      <c r="D40" s="443"/>
      <c r="E40" s="443"/>
      <c r="F40" s="443"/>
      <c r="G40" s="442"/>
      <c r="H40" s="442"/>
      <c r="I40" s="442"/>
      <c r="J40" s="442"/>
      <c r="K40" s="442"/>
      <c r="L40" s="442"/>
      <c r="M40" s="442"/>
    </row>
    <row r="41" spans="1:13" ht="21" hidden="1" customHeight="1">
      <c r="A41" s="441">
        <v>36</v>
      </c>
      <c r="B41" s="450" t="str">
        <f>④研修生名簿!B41&amp;④研修生名簿!C41</f>
        <v/>
      </c>
      <c r="C41" s="448">
        <f>④研修生名簿!F41</f>
        <v>0</v>
      </c>
      <c r="D41" s="443"/>
      <c r="E41" s="443"/>
      <c r="F41" s="443"/>
      <c r="G41" s="442"/>
      <c r="H41" s="442"/>
      <c r="I41" s="442"/>
      <c r="J41" s="442"/>
      <c r="K41" s="442"/>
      <c r="L41" s="442"/>
      <c r="M41" s="442"/>
    </row>
    <row r="42" spans="1:13" ht="21" hidden="1" customHeight="1">
      <c r="A42" s="441">
        <v>37</v>
      </c>
      <c r="B42" s="450" t="str">
        <f>④研修生名簿!B42&amp;④研修生名簿!C42</f>
        <v/>
      </c>
      <c r="C42" s="448">
        <f>④研修生名簿!F42</f>
        <v>0</v>
      </c>
      <c r="D42" s="443"/>
      <c r="E42" s="443"/>
      <c r="F42" s="443"/>
      <c r="G42" s="442"/>
      <c r="H42" s="442"/>
      <c r="I42" s="442"/>
      <c r="J42" s="442"/>
      <c r="K42" s="442"/>
      <c r="L42" s="442"/>
      <c r="M42" s="442"/>
    </row>
    <row r="43" spans="1:13" ht="21" hidden="1" customHeight="1">
      <c r="A43" s="441">
        <v>38</v>
      </c>
      <c r="B43" s="450" t="str">
        <f>④研修生名簿!B43&amp;④研修生名簿!C43</f>
        <v/>
      </c>
      <c r="C43" s="448">
        <f>④研修生名簿!F43</f>
        <v>0</v>
      </c>
      <c r="D43" s="443"/>
      <c r="E43" s="443"/>
      <c r="F43" s="443"/>
      <c r="G43" s="442"/>
      <c r="H43" s="442"/>
      <c r="I43" s="442"/>
      <c r="J43" s="442"/>
      <c r="K43" s="442"/>
      <c r="L43" s="442"/>
      <c r="M43" s="442"/>
    </row>
    <row r="44" spans="1:13" ht="21" hidden="1" customHeight="1">
      <c r="A44" s="441">
        <v>39</v>
      </c>
      <c r="B44" s="450" t="str">
        <f>④研修生名簿!B44&amp;④研修生名簿!C44</f>
        <v/>
      </c>
      <c r="C44" s="448">
        <f>④研修生名簿!F44</f>
        <v>0</v>
      </c>
      <c r="D44" s="443"/>
      <c r="E44" s="443"/>
      <c r="F44" s="443"/>
      <c r="G44" s="442"/>
      <c r="H44" s="442"/>
      <c r="I44" s="442"/>
      <c r="J44" s="442"/>
      <c r="K44" s="442"/>
      <c r="L44" s="442"/>
      <c r="M44" s="442"/>
    </row>
    <row r="45" spans="1:13" ht="21" hidden="1" customHeight="1">
      <c r="A45" s="441">
        <v>40</v>
      </c>
      <c r="B45" s="450" t="str">
        <f>④研修生名簿!B45&amp;④研修生名簿!C45</f>
        <v/>
      </c>
      <c r="C45" s="448">
        <f>④研修生名簿!F45</f>
        <v>0</v>
      </c>
      <c r="D45" s="443"/>
      <c r="E45" s="443"/>
      <c r="F45" s="443"/>
      <c r="G45" s="442"/>
      <c r="H45" s="442"/>
      <c r="I45" s="442"/>
      <c r="J45" s="442"/>
      <c r="K45" s="442"/>
      <c r="L45" s="442"/>
      <c r="M45" s="442"/>
    </row>
    <row r="46" spans="1:13" ht="21" hidden="1" customHeight="1">
      <c r="A46" s="441">
        <v>41</v>
      </c>
      <c r="B46" s="450" t="str">
        <f>④研修生名簿!B46&amp;④研修生名簿!C46</f>
        <v/>
      </c>
      <c r="C46" s="448">
        <f>④研修生名簿!F46</f>
        <v>0</v>
      </c>
      <c r="D46" s="443"/>
      <c r="E46" s="443"/>
      <c r="F46" s="443"/>
      <c r="G46" s="442"/>
      <c r="H46" s="442"/>
      <c r="I46" s="442"/>
      <c r="J46" s="442"/>
      <c r="K46" s="442"/>
      <c r="L46" s="442"/>
      <c r="M46" s="442"/>
    </row>
    <row r="47" spans="1:13" ht="21" hidden="1" customHeight="1">
      <c r="A47" s="441">
        <v>42</v>
      </c>
      <c r="B47" s="450" t="str">
        <f>④研修生名簿!B47&amp;④研修生名簿!C47</f>
        <v/>
      </c>
      <c r="C47" s="448">
        <f>④研修生名簿!F47</f>
        <v>0</v>
      </c>
      <c r="D47" s="443"/>
      <c r="E47" s="443"/>
      <c r="F47" s="443"/>
      <c r="G47" s="442"/>
      <c r="H47" s="442"/>
      <c r="I47" s="442"/>
      <c r="J47" s="442"/>
      <c r="K47" s="442"/>
      <c r="L47" s="442"/>
      <c r="M47" s="442"/>
    </row>
    <row r="48" spans="1:13" ht="21" hidden="1" customHeight="1">
      <c r="A48" s="441">
        <v>43</v>
      </c>
      <c r="B48" s="450" t="str">
        <f>④研修生名簿!B48&amp;④研修生名簿!C48</f>
        <v/>
      </c>
      <c r="C48" s="448">
        <f>④研修生名簿!F48</f>
        <v>0</v>
      </c>
      <c r="D48" s="443"/>
      <c r="E48" s="443"/>
      <c r="F48" s="443"/>
      <c r="G48" s="442"/>
      <c r="H48" s="442"/>
      <c r="I48" s="442"/>
      <c r="J48" s="442"/>
      <c r="K48" s="442"/>
      <c r="L48" s="442"/>
      <c r="M48" s="442"/>
    </row>
    <row r="49" spans="1:13" ht="21" hidden="1" customHeight="1">
      <c r="A49" s="441">
        <v>44</v>
      </c>
      <c r="B49" s="450" t="str">
        <f>④研修生名簿!B49&amp;④研修生名簿!C49</f>
        <v/>
      </c>
      <c r="C49" s="448">
        <f>④研修生名簿!F49</f>
        <v>0</v>
      </c>
      <c r="D49" s="443"/>
      <c r="E49" s="443"/>
      <c r="F49" s="443"/>
      <c r="G49" s="442"/>
      <c r="H49" s="442"/>
      <c r="I49" s="442"/>
      <c r="J49" s="442"/>
      <c r="K49" s="442"/>
      <c r="L49" s="442"/>
      <c r="M49" s="442"/>
    </row>
    <row r="50" spans="1:13" ht="21" hidden="1" customHeight="1">
      <c r="A50" s="441">
        <v>45</v>
      </c>
      <c r="B50" s="450" t="str">
        <f>④研修生名簿!B50&amp;④研修生名簿!C50</f>
        <v/>
      </c>
      <c r="C50" s="448">
        <f>④研修生名簿!F50</f>
        <v>0</v>
      </c>
      <c r="D50" s="443"/>
      <c r="E50" s="443"/>
      <c r="F50" s="443"/>
      <c r="G50" s="442"/>
      <c r="H50" s="442"/>
      <c r="I50" s="442"/>
      <c r="J50" s="442"/>
      <c r="K50" s="442"/>
      <c r="L50" s="442"/>
      <c r="M50" s="442"/>
    </row>
    <row r="51" spans="1:13" ht="21" hidden="1" customHeight="1">
      <c r="A51" s="441">
        <v>46</v>
      </c>
      <c r="B51" s="450" t="str">
        <f>④研修生名簿!B51&amp;④研修生名簿!C51</f>
        <v/>
      </c>
      <c r="C51" s="448">
        <f>④研修生名簿!F51</f>
        <v>0</v>
      </c>
      <c r="D51" s="443"/>
      <c r="E51" s="443"/>
      <c r="F51" s="443"/>
      <c r="G51" s="442"/>
      <c r="H51" s="442"/>
      <c r="I51" s="442"/>
      <c r="J51" s="442"/>
      <c r="K51" s="442"/>
      <c r="L51" s="442"/>
      <c r="M51" s="442"/>
    </row>
    <row r="52" spans="1:13" ht="21" hidden="1" customHeight="1">
      <c r="A52" s="441">
        <v>47</v>
      </c>
      <c r="B52" s="450" t="str">
        <f>④研修生名簿!B52&amp;④研修生名簿!C52</f>
        <v/>
      </c>
      <c r="C52" s="448">
        <f>④研修生名簿!F52</f>
        <v>0</v>
      </c>
      <c r="D52" s="443"/>
      <c r="E52" s="443"/>
      <c r="F52" s="443"/>
      <c r="G52" s="442"/>
      <c r="H52" s="442"/>
      <c r="I52" s="442"/>
      <c r="J52" s="442"/>
      <c r="K52" s="442"/>
      <c r="L52" s="442"/>
      <c r="M52" s="442"/>
    </row>
    <row r="53" spans="1:13" ht="21" hidden="1" customHeight="1">
      <c r="A53" s="441">
        <v>48</v>
      </c>
      <c r="B53" s="450" t="str">
        <f>④研修生名簿!B53&amp;④研修生名簿!C53</f>
        <v/>
      </c>
      <c r="C53" s="448">
        <f>④研修生名簿!F53</f>
        <v>0</v>
      </c>
      <c r="D53" s="443"/>
      <c r="E53" s="443"/>
      <c r="F53" s="443"/>
      <c r="G53" s="442"/>
      <c r="H53" s="442"/>
      <c r="I53" s="442"/>
      <c r="J53" s="442"/>
      <c r="K53" s="442"/>
      <c r="L53" s="442"/>
      <c r="M53" s="442"/>
    </row>
    <row r="54" spans="1:13" ht="21" hidden="1" customHeight="1">
      <c r="A54" s="441">
        <v>49</v>
      </c>
      <c r="B54" s="450" t="str">
        <f>④研修生名簿!B54&amp;④研修生名簿!C54</f>
        <v/>
      </c>
      <c r="C54" s="448">
        <f>④研修生名簿!F54</f>
        <v>0</v>
      </c>
      <c r="D54" s="443"/>
      <c r="E54" s="443"/>
      <c r="F54" s="443"/>
      <c r="G54" s="442"/>
      <c r="H54" s="442"/>
      <c r="I54" s="442"/>
      <c r="J54" s="442"/>
      <c r="K54" s="442"/>
      <c r="L54" s="442"/>
      <c r="M54" s="442"/>
    </row>
    <row r="55" spans="1:13" ht="21" hidden="1" customHeight="1">
      <c r="A55" s="441">
        <v>50</v>
      </c>
      <c r="B55" s="450" t="str">
        <f>④研修生名簿!B55&amp;④研修生名簿!C55</f>
        <v/>
      </c>
      <c r="C55" s="448">
        <f>④研修生名簿!F55</f>
        <v>0</v>
      </c>
      <c r="D55" s="443"/>
      <c r="E55" s="443"/>
      <c r="F55" s="443"/>
      <c r="G55" s="442"/>
      <c r="H55" s="442"/>
      <c r="I55" s="442"/>
      <c r="J55" s="442"/>
      <c r="K55" s="442"/>
      <c r="L55" s="442"/>
      <c r="M55" s="442"/>
    </row>
  </sheetData>
  <mergeCells count="2">
    <mergeCell ref="A2:M2"/>
    <mergeCell ref="A3:M3"/>
  </mergeCells>
  <phoneticPr fontId="1"/>
  <dataValidations count="1">
    <dataValidation type="list" allowBlank="1" showInputMessage="1" sqref="D6:M55">
      <formula1>"○,×"</formula1>
    </dataValidation>
  </dataValidations>
  <printOptions horizontalCentered="1"/>
  <pageMargins left="0.51181102362204722" right="0.51181102362204722" top="0.74803149606299213" bottom="0.55118110236220474" header="0.31496062992125984" footer="0.31496062992125984"/>
  <pageSetup paperSize="9" scale="92"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J59"/>
  <sheetViews>
    <sheetView showGridLines="0" zoomScaleNormal="100" zoomScaleSheetLayoutView="100" workbookViewId="0"/>
  </sheetViews>
  <sheetFormatPr defaultRowHeight="17.25" customHeight="1"/>
  <cols>
    <col min="1" max="1" width="5.75" style="3" customWidth="1"/>
    <col min="2" max="2" width="12.25" style="3" bestFit="1" customWidth="1"/>
    <col min="3" max="3" width="9" style="3"/>
    <col min="4" max="4" width="15" style="3" bestFit="1" customWidth="1"/>
    <col min="5" max="16384" width="9" style="3"/>
  </cols>
  <sheetData>
    <row r="1" spans="1:10" ht="17.25" customHeight="1">
      <c r="A1" s="484" t="s">
        <v>36</v>
      </c>
      <c r="B1" s="485"/>
      <c r="C1" s="485"/>
      <c r="D1" s="485"/>
      <c r="E1" s="485"/>
      <c r="F1" s="485"/>
      <c r="G1" s="485"/>
      <c r="H1" s="485"/>
      <c r="I1" s="485"/>
      <c r="J1" s="486"/>
    </row>
    <row r="2" spans="1:10" ht="17.25" customHeight="1">
      <c r="A2" s="487" t="s">
        <v>37</v>
      </c>
      <c r="B2" s="488" t="s">
        <v>872</v>
      </c>
      <c r="C2" s="488"/>
      <c r="D2" s="488"/>
      <c r="E2" s="488"/>
      <c r="F2" s="488"/>
      <c r="G2" s="488"/>
      <c r="H2" s="488"/>
      <c r="I2" s="488"/>
      <c r="J2" s="489"/>
    </row>
    <row r="3" spans="1:10" ht="13.5" customHeight="1">
      <c r="A3" s="490" t="s">
        <v>38</v>
      </c>
      <c r="B3" s="539" t="s">
        <v>871</v>
      </c>
      <c r="C3" s="539"/>
      <c r="D3" s="539"/>
      <c r="E3" s="539"/>
      <c r="F3" s="539"/>
      <c r="G3" s="539"/>
      <c r="H3" s="539"/>
      <c r="I3" s="539"/>
      <c r="J3" s="540"/>
    </row>
    <row r="4" spans="1:10" ht="13.5">
      <c r="A4" s="487"/>
      <c r="B4" s="539"/>
      <c r="C4" s="539"/>
      <c r="D4" s="539"/>
      <c r="E4" s="539"/>
      <c r="F4" s="539"/>
      <c r="G4" s="539"/>
      <c r="H4" s="539"/>
      <c r="I4" s="539"/>
      <c r="J4" s="540"/>
    </row>
    <row r="5" spans="1:10" ht="17.25" customHeight="1" thickBot="1">
      <c r="A5" s="491" t="s">
        <v>39</v>
      </c>
      <c r="B5" s="492" t="s">
        <v>40</v>
      </c>
      <c r="C5" s="492"/>
      <c r="D5" s="492"/>
      <c r="E5" s="492"/>
      <c r="F5" s="492"/>
      <c r="G5" s="492"/>
      <c r="H5" s="492"/>
      <c r="I5" s="492"/>
      <c r="J5" s="493"/>
    </row>
    <row r="7" spans="1:10" ht="17.25" customHeight="1">
      <c r="A7" s="541" t="s">
        <v>41</v>
      </c>
      <c r="B7" s="541"/>
      <c r="C7" s="541"/>
      <c r="D7" s="541"/>
      <c r="E7" s="541"/>
      <c r="F7" s="541"/>
      <c r="G7" s="541"/>
      <c r="H7" s="541"/>
      <c r="I7" s="541"/>
      <c r="J7" s="541"/>
    </row>
    <row r="8" spans="1:10" s="429" customFormat="1" ht="17.25" customHeight="1">
      <c r="A8" s="480"/>
      <c r="B8" s="481"/>
      <c r="C8" s="481"/>
      <c r="D8" s="481"/>
      <c r="E8" s="480"/>
      <c r="F8" s="480"/>
      <c r="G8" s="480"/>
      <c r="H8" s="480"/>
      <c r="I8" s="480"/>
      <c r="J8" s="480"/>
    </row>
    <row r="9" spans="1:10" ht="17.25" customHeight="1">
      <c r="A9" s="425"/>
      <c r="B9" s="542" t="s">
        <v>42</v>
      </c>
      <c r="C9" s="542"/>
      <c r="D9" s="32" t="s">
        <v>78</v>
      </c>
      <c r="E9" s="425"/>
      <c r="F9" s="425"/>
      <c r="G9" s="425"/>
      <c r="H9" s="425"/>
      <c r="I9" s="425"/>
      <c r="J9" s="425"/>
    </row>
    <row r="10" spans="1:10" s="429" customFormat="1" ht="17.25" customHeight="1">
      <c r="A10" s="425"/>
      <c r="B10" s="428"/>
      <c r="C10" s="428"/>
      <c r="D10" s="482"/>
      <c r="E10" s="425"/>
      <c r="F10" s="425"/>
      <c r="G10" s="425"/>
      <c r="H10" s="425"/>
      <c r="I10" s="425"/>
      <c r="J10" s="425"/>
    </row>
    <row r="11" spans="1:10" ht="17.25" customHeight="1">
      <c r="A11" s="425" t="s">
        <v>43</v>
      </c>
      <c r="B11" s="425"/>
      <c r="C11" s="425"/>
      <c r="D11" s="425"/>
      <c r="E11" s="425"/>
      <c r="F11" s="425"/>
      <c r="G11" s="425"/>
      <c r="H11" s="425"/>
      <c r="I11" s="425"/>
      <c r="J11" s="425"/>
    </row>
    <row r="12" spans="1:10" ht="17.25" customHeight="1">
      <c r="A12" s="425"/>
      <c r="B12" s="546" t="s">
        <v>137</v>
      </c>
      <c r="C12" s="28" t="s">
        <v>46</v>
      </c>
      <c r="D12" s="592" t="s">
        <v>79</v>
      </c>
      <c r="E12" s="593"/>
      <c r="F12" s="593"/>
      <c r="G12" s="593"/>
      <c r="H12" s="593"/>
      <c r="I12" s="593"/>
      <c r="J12" s="594"/>
    </row>
    <row r="13" spans="1:10" ht="17.25" customHeight="1">
      <c r="A13" s="425"/>
      <c r="B13" s="548"/>
      <c r="C13" s="35" t="s">
        <v>47</v>
      </c>
      <c r="D13" s="595" t="s">
        <v>80</v>
      </c>
      <c r="E13" s="596"/>
      <c r="F13" s="596"/>
      <c r="G13" s="596"/>
      <c r="H13" s="596"/>
      <c r="I13" s="596"/>
      <c r="J13" s="597"/>
    </row>
    <row r="14" spans="1:10" ht="17.25" customHeight="1">
      <c r="A14" s="425"/>
      <c r="B14" s="546" t="s">
        <v>44</v>
      </c>
      <c r="C14" s="547"/>
      <c r="D14" s="543" t="s">
        <v>81</v>
      </c>
      <c r="E14" s="544"/>
      <c r="F14" s="544"/>
      <c r="G14" s="544"/>
      <c r="H14" s="544"/>
      <c r="I14" s="544"/>
      <c r="J14" s="545"/>
    </row>
    <row r="15" spans="1:10" ht="17.25" customHeight="1">
      <c r="A15" s="425"/>
      <c r="B15" s="548"/>
      <c r="C15" s="549"/>
      <c r="D15" s="552" t="s">
        <v>82</v>
      </c>
      <c r="E15" s="553"/>
      <c r="F15" s="553"/>
      <c r="G15" s="553"/>
      <c r="H15" s="553"/>
      <c r="I15" s="553"/>
      <c r="J15" s="554"/>
    </row>
    <row r="16" spans="1:10" ht="17.25" customHeight="1">
      <c r="A16" s="425"/>
      <c r="B16" s="550"/>
      <c r="C16" s="551"/>
      <c r="D16" s="555"/>
      <c r="E16" s="556"/>
      <c r="F16" s="556"/>
      <c r="G16" s="556"/>
      <c r="H16" s="556"/>
      <c r="I16" s="556"/>
      <c r="J16" s="557"/>
    </row>
    <row r="17" spans="1:10" ht="17.25" customHeight="1">
      <c r="A17" s="425"/>
      <c r="B17" s="598" t="s">
        <v>49</v>
      </c>
      <c r="C17" s="29" t="s">
        <v>50</v>
      </c>
      <c r="D17" s="589" t="s">
        <v>83</v>
      </c>
      <c r="E17" s="589"/>
      <c r="F17" s="589"/>
      <c r="G17" s="589"/>
      <c r="H17" s="589"/>
      <c r="I17" s="589"/>
      <c r="J17" s="589"/>
    </row>
    <row r="18" spans="1:10" ht="17.25" customHeight="1">
      <c r="A18" s="425"/>
      <c r="B18" s="599"/>
      <c r="C18" s="30" t="s">
        <v>51</v>
      </c>
      <c r="D18" s="591" t="s">
        <v>84</v>
      </c>
      <c r="E18" s="591"/>
      <c r="F18" s="591"/>
      <c r="G18" s="591"/>
      <c r="H18" s="591"/>
      <c r="I18" s="591"/>
      <c r="J18" s="591"/>
    </row>
    <row r="19" spans="1:10" ht="17.25" customHeight="1">
      <c r="A19" s="425"/>
      <c r="B19" s="546" t="s">
        <v>48</v>
      </c>
      <c r="C19" s="28" t="s">
        <v>52</v>
      </c>
      <c r="D19" s="589" t="s">
        <v>85</v>
      </c>
      <c r="E19" s="589"/>
      <c r="F19" s="589"/>
      <c r="G19" s="589"/>
      <c r="H19" s="589"/>
      <c r="I19" s="589"/>
      <c r="J19" s="589"/>
    </row>
    <row r="20" spans="1:10" ht="17.25" customHeight="1">
      <c r="A20" s="425"/>
      <c r="B20" s="548"/>
      <c r="C20" s="31" t="s">
        <v>51</v>
      </c>
      <c r="D20" s="590" t="s">
        <v>86</v>
      </c>
      <c r="E20" s="590"/>
      <c r="F20" s="590"/>
      <c r="G20" s="590"/>
      <c r="H20" s="590"/>
      <c r="I20" s="590"/>
      <c r="J20" s="590"/>
    </row>
    <row r="21" spans="1:10" ht="17.25" customHeight="1">
      <c r="A21" s="425"/>
      <c r="B21" s="548"/>
      <c r="C21" s="31" t="s">
        <v>53</v>
      </c>
      <c r="D21" s="590" t="s">
        <v>87</v>
      </c>
      <c r="E21" s="590"/>
      <c r="F21" s="590"/>
      <c r="G21" s="590"/>
      <c r="H21" s="590"/>
      <c r="I21" s="590"/>
      <c r="J21" s="590"/>
    </row>
    <row r="22" spans="1:10" ht="17.25" customHeight="1">
      <c r="A22" s="425"/>
      <c r="B22" s="548"/>
      <c r="C22" s="31" t="s">
        <v>54</v>
      </c>
      <c r="D22" s="590" t="s">
        <v>87</v>
      </c>
      <c r="E22" s="590"/>
      <c r="F22" s="590"/>
      <c r="G22" s="590"/>
      <c r="H22" s="590"/>
      <c r="I22" s="590"/>
      <c r="J22" s="590"/>
    </row>
    <row r="23" spans="1:10" ht="17.25" customHeight="1">
      <c r="A23" s="425"/>
      <c r="B23" s="550"/>
      <c r="C23" s="34" t="s">
        <v>55</v>
      </c>
      <c r="D23" s="591" t="s">
        <v>88</v>
      </c>
      <c r="E23" s="591"/>
      <c r="F23" s="591"/>
      <c r="G23" s="591"/>
      <c r="H23" s="591"/>
      <c r="I23" s="591"/>
      <c r="J23" s="591"/>
    </row>
    <row r="24" spans="1:10" s="429" customFormat="1" ht="17.25" customHeight="1">
      <c r="A24" s="425"/>
      <c r="B24" s="428"/>
      <c r="C24" s="428"/>
      <c r="D24" s="483"/>
      <c r="E24" s="483"/>
      <c r="F24" s="483"/>
      <c r="G24" s="483"/>
      <c r="H24" s="483"/>
      <c r="I24" s="483"/>
      <c r="J24" s="483"/>
    </row>
    <row r="25" spans="1:10" ht="17.25" customHeight="1">
      <c r="A25" s="425" t="s">
        <v>45</v>
      </c>
      <c r="B25" s="425"/>
      <c r="C25" s="425"/>
      <c r="D25" s="425"/>
      <c r="E25" s="425"/>
      <c r="F25" s="425"/>
      <c r="G25" s="425"/>
      <c r="H25" s="425"/>
      <c r="I25" s="425"/>
      <c r="J25" s="425"/>
    </row>
    <row r="26" spans="1:10" ht="17.25" customHeight="1">
      <c r="A26" s="425"/>
      <c r="B26" s="598" t="s">
        <v>56</v>
      </c>
      <c r="C26" s="547" t="s">
        <v>46</v>
      </c>
      <c r="D26" s="559" t="s">
        <v>89</v>
      </c>
      <c r="E26" s="560"/>
      <c r="F26" s="560"/>
      <c r="G26" s="560"/>
      <c r="H26" s="560"/>
      <c r="I26" s="560"/>
      <c r="J26" s="561"/>
    </row>
    <row r="27" spans="1:10" ht="17.25" customHeight="1">
      <c r="A27" s="425"/>
      <c r="B27" s="602"/>
      <c r="C27" s="603"/>
      <c r="D27" s="562"/>
      <c r="E27" s="563"/>
      <c r="F27" s="563"/>
      <c r="G27" s="563"/>
      <c r="H27" s="563"/>
      <c r="I27" s="563"/>
      <c r="J27" s="564"/>
    </row>
    <row r="28" spans="1:10" ht="17.25" customHeight="1">
      <c r="A28" s="425"/>
      <c r="B28" s="602"/>
      <c r="C28" s="549" t="s">
        <v>47</v>
      </c>
      <c r="D28" s="565" t="s">
        <v>90</v>
      </c>
      <c r="E28" s="566"/>
      <c r="F28" s="566"/>
      <c r="G28" s="566"/>
      <c r="H28" s="566"/>
      <c r="I28" s="566"/>
      <c r="J28" s="567"/>
    </row>
    <row r="29" spans="1:10" ht="17.25" customHeight="1">
      <c r="A29" s="425"/>
      <c r="B29" s="599"/>
      <c r="C29" s="551"/>
      <c r="D29" s="568"/>
      <c r="E29" s="569"/>
      <c r="F29" s="569"/>
      <c r="G29" s="569"/>
      <c r="H29" s="569"/>
      <c r="I29" s="569"/>
      <c r="J29" s="570"/>
    </row>
    <row r="30" spans="1:10" ht="17.25" customHeight="1">
      <c r="A30" s="425"/>
      <c r="B30" s="598" t="s">
        <v>57</v>
      </c>
      <c r="C30" s="29" t="s">
        <v>46</v>
      </c>
      <c r="D30" s="588" t="s">
        <v>91</v>
      </c>
      <c r="E30" s="588"/>
      <c r="F30" s="588"/>
      <c r="G30" s="588"/>
      <c r="H30" s="588"/>
      <c r="I30" s="588"/>
      <c r="J30" s="588"/>
    </row>
    <row r="31" spans="1:10" ht="17.25" customHeight="1">
      <c r="A31" s="425"/>
      <c r="B31" s="599"/>
      <c r="C31" s="424" t="s">
        <v>47</v>
      </c>
      <c r="D31" s="580" t="s">
        <v>92</v>
      </c>
      <c r="E31" s="580"/>
      <c r="F31" s="580"/>
      <c r="G31" s="580"/>
      <c r="H31" s="580"/>
      <c r="I31" s="580"/>
      <c r="J31" s="580"/>
    </row>
    <row r="32" spans="1:10" ht="17.25" customHeight="1">
      <c r="A32" s="425"/>
      <c r="B32" s="598" t="s">
        <v>58</v>
      </c>
      <c r="C32" s="29" t="s">
        <v>46</v>
      </c>
      <c r="D32" s="588" t="s">
        <v>93</v>
      </c>
      <c r="E32" s="588"/>
      <c r="F32" s="588"/>
      <c r="G32" s="588"/>
      <c r="H32" s="588"/>
      <c r="I32" s="588"/>
      <c r="J32" s="588"/>
    </row>
    <row r="33" spans="1:10" ht="17.25" customHeight="1">
      <c r="A33" s="425"/>
      <c r="B33" s="599"/>
      <c r="C33" s="424" t="s">
        <v>47</v>
      </c>
      <c r="D33" s="580" t="s">
        <v>94</v>
      </c>
      <c r="E33" s="580"/>
      <c r="F33" s="580"/>
      <c r="G33" s="580"/>
      <c r="H33" s="580"/>
      <c r="I33" s="580"/>
      <c r="J33" s="580"/>
    </row>
    <row r="34" spans="1:10" ht="17.25" customHeight="1">
      <c r="A34" s="425"/>
      <c r="B34" s="600" t="s">
        <v>59</v>
      </c>
      <c r="C34" s="601"/>
      <c r="D34" s="582">
        <v>20</v>
      </c>
      <c r="E34" s="582"/>
      <c r="F34" s="582"/>
      <c r="G34" s="582"/>
      <c r="H34" s="582"/>
      <c r="I34" s="582"/>
      <c r="J34" s="582"/>
    </row>
    <row r="35" spans="1:10" ht="17.25" customHeight="1">
      <c r="A35" s="425"/>
      <c r="B35" s="600" t="s">
        <v>60</v>
      </c>
      <c r="C35" s="601"/>
      <c r="D35" s="583">
        <v>44046</v>
      </c>
      <c r="E35" s="583"/>
      <c r="F35" s="583"/>
      <c r="G35" s="583"/>
      <c r="H35" s="583"/>
      <c r="I35" s="583"/>
      <c r="J35" s="583"/>
    </row>
    <row r="36" spans="1:10" ht="17.25" customHeight="1">
      <c r="A36" s="425"/>
      <c r="B36" s="600" t="s">
        <v>61</v>
      </c>
      <c r="C36" s="601"/>
      <c r="D36" s="583">
        <v>44055</v>
      </c>
      <c r="E36" s="583"/>
      <c r="F36" s="583"/>
      <c r="G36" s="583"/>
      <c r="H36" s="583"/>
      <c r="I36" s="583"/>
      <c r="J36" s="583"/>
    </row>
    <row r="37" spans="1:10" ht="17.25" customHeight="1">
      <c r="A37" s="425"/>
      <c r="B37" s="600" t="s">
        <v>62</v>
      </c>
      <c r="C37" s="601"/>
      <c r="D37" s="584">
        <v>8</v>
      </c>
      <c r="E37" s="584"/>
      <c r="F37" s="584"/>
      <c r="G37" s="584"/>
      <c r="H37" s="584"/>
      <c r="I37" s="584"/>
      <c r="J37" s="584"/>
    </row>
    <row r="38" spans="1:10" ht="17.25" customHeight="1">
      <c r="A38" s="425"/>
      <c r="B38" s="598" t="s">
        <v>63</v>
      </c>
      <c r="C38" s="29" t="s">
        <v>64</v>
      </c>
      <c r="D38" s="585">
        <v>1</v>
      </c>
      <c r="E38" s="586"/>
      <c r="F38" s="586"/>
      <c r="G38" s="586"/>
      <c r="H38" s="586"/>
      <c r="I38" s="586"/>
      <c r="J38" s="587"/>
    </row>
    <row r="39" spans="1:10" ht="17.25" customHeight="1">
      <c r="A39" s="425"/>
      <c r="B39" s="599"/>
      <c r="C39" s="424" t="s">
        <v>65</v>
      </c>
      <c r="D39" s="580" t="s">
        <v>95</v>
      </c>
      <c r="E39" s="580"/>
      <c r="F39" s="580"/>
      <c r="G39" s="580"/>
      <c r="H39" s="580"/>
      <c r="I39" s="580"/>
      <c r="J39" s="580"/>
    </row>
    <row r="40" spans="1:10" ht="17.25" customHeight="1">
      <c r="A40" s="425"/>
      <c r="B40" s="600" t="s">
        <v>66</v>
      </c>
      <c r="C40" s="601"/>
      <c r="D40" s="558" t="s">
        <v>873</v>
      </c>
      <c r="E40" s="558"/>
      <c r="F40" s="558"/>
      <c r="G40" s="558"/>
      <c r="H40" s="558"/>
      <c r="I40" s="558"/>
      <c r="J40" s="558"/>
    </row>
    <row r="41" spans="1:10" ht="17.25" customHeight="1">
      <c r="A41" s="425"/>
      <c r="B41" s="604" t="s">
        <v>67</v>
      </c>
      <c r="C41" s="605"/>
      <c r="D41" s="32" t="s">
        <v>68</v>
      </c>
      <c r="E41" s="425"/>
      <c r="F41" s="425"/>
      <c r="G41" s="425"/>
      <c r="H41" s="425"/>
      <c r="I41" s="425"/>
      <c r="J41" s="425"/>
    </row>
    <row r="42" spans="1:10" ht="17.25" customHeight="1">
      <c r="A42" s="425"/>
      <c r="B42" s="606" t="s">
        <v>157</v>
      </c>
      <c r="C42" s="607"/>
      <c r="D42" s="62"/>
      <c r="E42" s="425" t="s">
        <v>69</v>
      </c>
      <c r="F42" s="425"/>
      <c r="G42" s="425"/>
      <c r="H42" s="425"/>
      <c r="I42" s="425"/>
      <c r="J42" s="425"/>
    </row>
    <row r="43" spans="1:10" ht="17.25" customHeight="1">
      <c r="A43" s="425"/>
      <c r="B43" s="606"/>
      <c r="C43" s="607"/>
      <c r="D43" s="64"/>
      <c r="E43" s="425" t="s">
        <v>70</v>
      </c>
      <c r="F43" s="425"/>
      <c r="G43" s="425"/>
      <c r="H43" s="425"/>
      <c r="I43" s="425"/>
      <c r="J43" s="425"/>
    </row>
    <row r="44" spans="1:10" ht="17.25" customHeight="1">
      <c r="A44" s="425"/>
      <c r="B44" s="606"/>
      <c r="C44" s="607"/>
      <c r="D44" s="65"/>
      <c r="E44" s="425" t="s">
        <v>71</v>
      </c>
      <c r="F44" s="425"/>
      <c r="G44" s="425"/>
      <c r="H44" s="425"/>
      <c r="I44" s="425"/>
      <c r="J44" s="425"/>
    </row>
    <row r="45" spans="1:10" ht="17.25" customHeight="1">
      <c r="A45" s="425"/>
      <c r="B45" s="608"/>
      <c r="C45" s="609"/>
      <c r="D45" s="63"/>
      <c r="E45" s="425" t="s">
        <v>72</v>
      </c>
      <c r="F45" s="425"/>
      <c r="G45" s="425"/>
      <c r="H45" s="425"/>
      <c r="I45" s="425"/>
      <c r="J45" s="425"/>
    </row>
    <row r="46" spans="1:10" ht="17.25" customHeight="1">
      <c r="A46" s="425"/>
      <c r="B46" s="546" t="s">
        <v>73</v>
      </c>
      <c r="C46" s="547"/>
      <c r="D46" s="62"/>
      <c r="E46" s="425" t="s">
        <v>74</v>
      </c>
      <c r="F46" s="425"/>
      <c r="G46" s="425"/>
      <c r="H46" s="425"/>
      <c r="I46" s="425"/>
      <c r="J46" s="425"/>
    </row>
    <row r="47" spans="1:10" ht="17.25" customHeight="1">
      <c r="A47" s="425"/>
      <c r="B47" s="548"/>
      <c r="C47" s="549"/>
      <c r="D47" s="64"/>
      <c r="E47" s="425" t="str">
        <f>IF(D41="公募","現地実行委員会","")</f>
        <v/>
      </c>
      <c r="F47" s="425"/>
      <c r="G47" s="425"/>
      <c r="H47" s="425"/>
      <c r="I47" s="425"/>
      <c r="J47" s="425"/>
    </row>
    <row r="48" spans="1:10" ht="17.25" customHeight="1">
      <c r="A48" s="425"/>
      <c r="B48" s="548"/>
      <c r="C48" s="549"/>
      <c r="D48" s="64"/>
      <c r="E48" s="425" t="str">
        <f>IF(D41="公募","公的機関","")</f>
        <v/>
      </c>
      <c r="F48" s="425"/>
      <c r="G48" s="425"/>
      <c r="H48" s="425"/>
      <c r="I48" s="425"/>
      <c r="J48" s="425"/>
    </row>
    <row r="49" spans="1:10" ht="17.25" customHeight="1">
      <c r="A49" s="425"/>
      <c r="B49" s="550"/>
      <c r="C49" s="551"/>
      <c r="D49" s="32"/>
      <c r="E49" s="425" t="s">
        <v>72</v>
      </c>
      <c r="F49" s="425"/>
      <c r="G49" s="425"/>
      <c r="H49" s="425"/>
      <c r="I49" s="425"/>
      <c r="J49" s="425"/>
    </row>
    <row r="50" spans="1:10" s="429" customFormat="1" ht="17.25" customHeight="1">
      <c r="A50" s="425"/>
      <c r="B50" s="428"/>
      <c r="C50" s="428"/>
      <c r="D50" s="482"/>
      <c r="E50" s="425"/>
      <c r="F50" s="425"/>
      <c r="G50" s="425"/>
      <c r="H50" s="425"/>
      <c r="I50" s="425"/>
      <c r="J50" s="425"/>
    </row>
    <row r="51" spans="1:10" ht="17.25" customHeight="1">
      <c r="A51" s="425" t="s">
        <v>75</v>
      </c>
      <c r="B51" s="425"/>
      <c r="C51" s="425"/>
      <c r="D51" s="425"/>
      <c r="E51" s="425"/>
      <c r="F51" s="425"/>
      <c r="G51" s="425"/>
      <c r="H51" s="425"/>
      <c r="I51" s="425"/>
      <c r="J51" s="425"/>
    </row>
    <row r="52" spans="1:10" ht="17.25" customHeight="1">
      <c r="A52" s="425"/>
      <c r="B52" s="423" t="s">
        <v>137</v>
      </c>
      <c r="C52" s="33" t="s">
        <v>47</v>
      </c>
      <c r="D52" s="577" t="s">
        <v>96</v>
      </c>
      <c r="E52" s="578"/>
      <c r="F52" s="578"/>
      <c r="G52" s="578"/>
      <c r="H52" s="578"/>
      <c r="I52" s="578"/>
      <c r="J52" s="579"/>
    </row>
    <row r="53" spans="1:10" ht="17.25" customHeight="1">
      <c r="A53" s="425"/>
      <c r="B53" s="546" t="s">
        <v>44</v>
      </c>
      <c r="C53" s="547"/>
      <c r="D53" s="571" t="s">
        <v>97</v>
      </c>
      <c r="E53" s="572"/>
      <c r="F53" s="572"/>
      <c r="G53" s="572"/>
      <c r="H53" s="572"/>
      <c r="I53" s="572"/>
      <c r="J53" s="573"/>
    </row>
    <row r="54" spans="1:10" ht="17.25" customHeight="1">
      <c r="A54" s="425"/>
      <c r="B54" s="550"/>
      <c r="C54" s="551"/>
      <c r="D54" s="574"/>
      <c r="E54" s="575"/>
      <c r="F54" s="575"/>
      <c r="G54" s="575"/>
      <c r="H54" s="575"/>
      <c r="I54" s="575"/>
      <c r="J54" s="576"/>
    </row>
    <row r="55" spans="1:10" ht="17.25" customHeight="1">
      <c r="A55" s="425"/>
      <c r="B55" s="600" t="s">
        <v>53</v>
      </c>
      <c r="C55" s="601"/>
      <c r="D55" s="581" t="s">
        <v>945</v>
      </c>
      <c r="E55" s="581"/>
      <c r="F55" s="581"/>
      <c r="G55" s="581"/>
      <c r="H55" s="581"/>
      <c r="I55" s="581"/>
      <c r="J55" s="581"/>
    </row>
    <row r="56" spans="1:10" ht="17.25" customHeight="1">
      <c r="A56" s="425"/>
      <c r="B56" s="600" t="s">
        <v>76</v>
      </c>
      <c r="C56" s="601"/>
      <c r="D56" s="558" t="s">
        <v>98</v>
      </c>
      <c r="E56" s="558"/>
      <c r="F56" s="558"/>
      <c r="G56" s="558"/>
      <c r="H56" s="558"/>
      <c r="I56" s="558"/>
      <c r="J56" s="558"/>
    </row>
    <row r="57" spans="1:10" ht="17.25" customHeight="1">
      <c r="A57" s="426"/>
      <c r="B57" s="600" t="s">
        <v>77</v>
      </c>
      <c r="C57" s="601"/>
      <c r="D57" s="558" t="s">
        <v>99</v>
      </c>
      <c r="E57" s="558"/>
      <c r="F57" s="558"/>
      <c r="G57" s="558"/>
      <c r="H57" s="558"/>
      <c r="I57" s="558"/>
      <c r="J57" s="558"/>
    </row>
    <row r="58" spans="1:10" ht="17.25" customHeight="1">
      <c r="A58" s="425"/>
      <c r="B58" s="425"/>
      <c r="C58" s="425"/>
      <c r="D58" s="425"/>
      <c r="E58" s="425"/>
      <c r="F58" s="425"/>
      <c r="G58" s="425"/>
      <c r="H58" s="425"/>
      <c r="I58" s="425"/>
      <c r="J58" s="425"/>
    </row>
    <row r="59" spans="1:10" ht="17.25" customHeight="1">
      <c r="A59" s="425"/>
    </row>
  </sheetData>
  <mergeCells count="54">
    <mergeCell ref="B53:C54"/>
    <mergeCell ref="B55:C55"/>
    <mergeCell ref="B56:C56"/>
    <mergeCell ref="B57:C57"/>
    <mergeCell ref="B37:C37"/>
    <mergeCell ref="B38:B39"/>
    <mergeCell ref="B40:C40"/>
    <mergeCell ref="B41:C41"/>
    <mergeCell ref="B42:C45"/>
    <mergeCell ref="D17:J17"/>
    <mergeCell ref="D18:J18"/>
    <mergeCell ref="D12:J12"/>
    <mergeCell ref="D13:J13"/>
    <mergeCell ref="B46:C49"/>
    <mergeCell ref="B30:B31"/>
    <mergeCell ref="B32:B33"/>
    <mergeCell ref="B36:C36"/>
    <mergeCell ref="B35:C35"/>
    <mergeCell ref="B34:C34"/>
    <mergeCell ref="B12:B13"/>
    <mergeCell ref="B17:B18"/>
    <mergeCell ref="B19:B23"/>
    <mergeCell ref="B26:B29"/>
    <mergeCell ref="C26:C27"/>
    <mergeCell ref="C28:C29"/>
    <mergeCell ref="D31:J31"/>
    <mergeCell ref="D32:J32"/>
    <mergeCell ref="D19:J19"/>
    <mergeCell ref="D20:J20"/>
    <mergeCell ref="D21:J21"/>
    <mergeCell ref="D22:J22"/>
    <mergeCell ref="D23:J23"/>
    <mergeCell ref="D56:J56"/>
    <mergeCell ref="D57:J57"/>
    <mergeCell ref="D26:J27"/>
    <mergeCell ref="D28:J29"/>
    <mergeCell ref="D53:J54"/>
    <mergeCell ref="D52:J52"/>
    <mergeCell ref="D39:J39"/>
    <mergeCell ref="D40:J40"/>
    <mergeCell ref="D55:J55"/>
    <mergeCell ref="D33:J33"/>
    <mergeCell ref="D34:J34"/>
    <mergeCell ref="D35:J35"/>
    <mergeCell ref="D36:J36"/>
    <mergeCell ref="D37:J37"/>
    <mergeCell ref="D38:J38"/>
    <mergeCell ref="D30:J30"/>
    <mergeCell ref="B3:J4"/>
    <mergeCell ref="A7:J7"/>
    <mergeCell ref="B9:C9"/>
    <mergeCell ref="D14:J14"/>
    <mergeCell ref="B14:C16"/>
    <mergeCell ref="D15:J16"/>
  </mergeCells>
  <phoneticPr fontId="1"/>
  <dataValidations count="5">
    <dataValidation type="list" allowBlank="1" showInputMessage="1" showErrorMessage="1" errorTitle="入力エラー" error="プルダウンより選択してください。" sqref="D9:D10">
      <formula1>"通常型,第三国型"</formula1>
    </dataValidation>
    <dataValidation type="list" allowBlank="1" showInputMessage="1" showErrorMessage="1" errorTitle="入力エラー" error="公募か推薦で選択してください。" sqref="D41">
      <formula1>"公募,推薦"</formula1>
    </dataValidation>
    <dataValidation type="list" allowBlank="1" showInputMessage="1" showErrorMessage="1" errorTitle="入力エラー" error="該当する場合は、●を選択してください。" sqref="D42:D45">
      <formula1>"●"</formula1>
    </dataValidation>
    <dataValidation type="whole" operator="greaterThanOrEqual" allowBlank="1" showInputMessage="1" showErrorMessage="1" errorTitle="入力エラー" error="整数で入力してください。_x000a_人数が確定していない場合は、最大の人数を入力してください。" sqref="D34:J34 D38:J38">
      <formula1>0</formula1>
    </dataValidation>
    <dataValidation type="date" operator="greaterThanOrEqual" allowBlank="1" showInputMessage="1" showErrorMessage="1" errorTitle="入力エラー" error="日付（20XX/XX/XX）で入力してください。" sqref="D35:J36">
      <formula1>43831</formula1>
    </dataValidation>
  </dataValidations>
  <printOptions horizontalCentered="1"/>
  <pageMargins left="0.51181102362204722" right="0.51181102362204722" top="0.74803149606299213" bottom="0.55118110236220474" header="0.31496062992125984" footer="0.31496062992125984"/>
  <pageSetup paperSize="9" scale="94" orientation="portrait" blackAndWhite="1" r:id="rId1"/>
  <rowBreaks count="1" manualBreakCount="1">
    <brk id="57" max="9"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P58"/>
  <sheetViews>
    <sheetView showGridLines="0" showZeros="0" view="pageBreakPreview" zoomScaleNormal="100" zoomScaleSheetLayoutView="100" workbookViewId="0">
      <selection sqref="A1:K1"/>
    </sheetView>
  </sheetViews>
  <sheetFormatPr defaultRowHeight="17.25" customHeight="1"/>
  <cols>
    <col min="1" max="1" width="3.75" style="439" bestFit="1" customWidth="1"/>
    <col min="2" max="2" width="4.375" style="439" bestFit="1" customWidth="1"/>
    <col min="3" max="3" width="10" style="439" customWidth="1"/>
    <col min="4" max="4" width="3.25" style="439" bestFit="1" customWidth="1"/>
    <col min="5" max="5" width="7" style="439" customWidth="1"/>
    <col min="6" max="6" width="2.5" style="439" bestFit="1" customWidth="1"/>
    <col min="7" max="7" width="7" style="439" customWidth="1"/>
    <col min="8" max="8" width="4.875" style="439" bestFit="1" customWidth="1"/>
    <col min="9" max="9" width="2.5" style="439" bestFit="1" customWidth="1"/>
    <col min="10" max="11" width="7" style="439" customWidth="1"/>
    <col min="12" max="12" width="13.25" style="439" customWidth="1"/>
    <col min="13" max="13" width="10" style="439" bestFit="1" customWidth="1"/>
    <col min="14" max="14" width="2.125" style="439" bestFit="1" customWidth="1"/>
    <col min="15" max="15" width="11" style="439" bestFit="1" customWidth="1"/>
    <col min="16" max="16" width="3.75" style="439" customWidth="1"/>
    <col min="17" max="16384" width="9" style="439"/>
  </cols>
  <sheetData>
    <row r="1" spans="1:16" ht="17.25" customHeight="1">
      <c r="A1" s="394" t="s">
        <v>792</v>
      </c>
    </row>
    <row r="2" spans="1:16" ht="17.25" customHeight="1">
      <c r="A2" s="1014" t="s">
        <v>793</v>
      </c>
      <c r="B2" s="1014"/>
      <c r="C2" s="1014"/>
      <c r="D2" s="1014"/>
      <c r="E2" s="1014"/>
      <c r="F2" s="1014"/>
      <c r="G2" s="1014"/>
      <c r="H2" s="1014"/>
      <c r="I2" s="1014"/>
      <c r="J2" s="1014"/>
      <c r="K2" s="1014"/>
      <c r="L2" s="1014"/>
      <c r="M2" s="1014"/>
      <c r="N2" s="1014"/>
      <c r="O2" s="1014"/>
      <c r="P2" s="1014"/>
    </row>
    <row r="3" spans="1:16" ht="17.25" customHeight="1">
      <c r="A3" s="449"/>
      <c r="B3" s="449"/>
      <c r="C3" s="449"/>
      <c r="D3" s="449"/>
      <c r="E3" s="449"/>
      <c r="F3" s="449"/>
      <c r="G3" s="449"/>
      <c r="H3" s="449"/>
      <c r="I3" s="449"/>
      <c r="J3" s="449"/>
      <c r="K3" s="449"/>
      <c r="L3" s="449"/>
      <c r="M3" s="449"/>
      <c r="N3" s="449"/>
      <c r="O3" s="449"/>
      <c r="P3" s="449"/>
    </row>
    <row r="4" spans="1:16" ht="17.25" customHeight="1">
      <c r="A4" s="1015" t="s">
        <v>794</v>
      </c>
      <c r="B4" s="1015"/>
      <c r="C4" s="1015"/>
      <c r="D4" s="1015"/>
      <c r="E4" s="1015"/>
      <c r="F4" s="1015"/>
      <c r="G4" s="1015"/>
      <c r="H4" s="1015"/>
      <c r="I4" s="1015"/>
      <c r="J4" s="1015"/>
      <c r="K4" s="1015"/>
      <c r="L4" s="1015"/>
      <c r="M4" s="1015"/>
      <c r="N4" s="1015"/>
      <c r="O4" s="1015"/>
      <c r="P4" s="1015"/>
    </row>
    <row r="5" spans="1:16" ht="17.25" customHeight="1">
      <c r="A5" s="440"/>
      <c r="B5" s="440"/>
      <c r="C5" s="440"/>
      <c r="D5" s="440"/>
      <c r="E5" s="440"/>
      <c r="F5" s="440"/>
      <c r="G5" s="440"/>
      <c r="H5" s="440"/>
      <c r="I5" s="440"/>
      <c r="J5" s="440"/>
      <c r="K5" s="440"/>
      <c r="L5" s="440"/>
      <c r="M5" s="440"/>
      <c r="N5" s="440"/>
      <c r="O5" s="440"/>
      <c r="P5" s="440"/>
    </row>
    <row r="6" spans="1:16" ht="17.25" customHeight="1">
      <c r="A6" s="440"/>
      <c r="B6" s="1016" t="s">
        <v>795</v>
      </c>
      <c r="C6" s="1016"/>
      <c r="D6" s="440" t="s">
        <v>796</v>
      </c>
      <c r="E6" s="451">
        <v>50</v>
      </c>
      <c r="F6" s="440" t="s">
        <v>797</v>
      </c>
      <c r="G6" s="451">
        <v>8</v>
      </c>
      <c r="H6" s="440" t="s">
        <v>798</v>
      </c>
      <c r="I6" s="440" t="s">
        <v>799</v>
      </c>
      <c r="J6" s="452">
        <f>E6*G6</f>
        <v>400</v>
      </c>
      <c r="K6" s="529" t="s">
        <v>946</v>
      </c>
      <c r="M6" s="514">
        <f>'②海外研修実施結果（報告書）'!B13</f>
        <v>44046</v>
      </c>
      <c r="N6" s="440" t="s">
        <v>800</v>
      </c>
      <c r="O6" s="514">
        <f>'②海外研修実施結果（報告書）'!H13</f>
        <v>44055</v>
      </c>
      <c r="P6" s="440"/>
    </row>
    <row r="8" spans="1:16" ht="21" customHeight="1">
      <c r="A8" s="444" t="s">
        <v>789</v>
      </c>
      <c r="B8" s="1017" t="s">
        <v>877</v>
      </c>
      <c r="C8" s="1017"/>
      <c r="D8" s="1017"/>
      <c r="E8" s="1017"/>
      <c r="F8" s="1017"/>
      <c r="G8" s="1017"/>
      <c r="H8" s="1017" t="s">
        <v>801</v>
      </c>
      <c r="I8" s="1017"/>
      <c r="J8" s="1017"/>
      <c r="K8" s="1017"/>
      <c r="L8" s="1017"/>
      <c r="M8" s="1017" t="s">
        <v>802</v>
      </c>
      <c r="N8" s="1017"/>
      <c r="O8" s="1017"/>
      <c r="P8" s="1017"/>
    </row>
    <row r="9" spans="1:16" ht="21" customHeight="1">
      <c r="A9" s="441">
        <v>1</v>
      </c>
      <c r="B9" s="446" t="str">
        <f>④研修生名簿!B6</f>
        <v>Mr.</v>
      </c>
      <c r="C9" s="1018" t="str">
        <f>④研修生名簿!C6</f>
        <v>abc def</v>
      </c>
      <c r="D9" s="1018"/>
      <c r="E9" s="1018"/>
      <c r="F9" s="1018"/>
      <c r="G9" s="1019"/>
      <c r="H9" s="1020"/>
      <c r="I9" s="1021"/>
      <c r="J9" s="1021"/>
      <c r="K9" s="1021"/>
      <c r="L9" s="1022"/>
      <c r="M9" s="1023"/>
      <c r="N9" s="1024"/>
      <c r="O9" s="1024"/>
      <c r="P9" s="1025"/>
    </row>
    <row r="10" spans="1:16" ht="21" customHeight="1">
      <c r="A10" s="441">
        <v>2</v>
      </c>
      <c r="B10" s="446" t="str">
        <f>④研修生名簿!B7</f>
        <v>Ms.</v>
      </c>
      <c r="C10" s="1018">
        <f>④研修生名簿!C7</f>
        <v>0</v>
      </c>
      <c r="D10" s="1018"/>
      <c r="E10" s="1018"/>
      <c r="F10" s="1018"/>
      <c r="G10" s="1019"/>
      <c r="H10" s="1020"/>
      <c r="I10" s="1021"/>
      <c r="J10" s="1021"/>
      <c r="K10" s="1021"/>
      <c r="L10" s="1022"/>
      <c r="M10" s="1023"/>
      <c r="N10" s="1024"/>
      <c r="O10" s="1024"/>
      <c r="P10" s="1025"/>
    </row>
    <row r="11" spans="1:16" ht="21" customHeight="1">
      <c r="A11" s="441">
        <v>3</v>
      </c>
      <c r="B11" s="446">
        <f>④研修生名簿!B8</f>
        <v>0</v>
      </c>
      <c r="C11" s="1018">
        <f>④研修生名簿!C8</f>
        <v>0</v>
      </c>
      <c r="D11" s="1018"/>
      <c r="E11" s="1018"/>
      <c r="F11" s="1018"/>
      <c r="G11" s="1019"/>
      <c r="H11" s="1020"/>
      <c r="I11" s="1021"/>
      <c r="J11" s="1021"/>
      <c r="K11" s="1021"/>
      <c r="L11" s="1022"/>
      <c r="M11" s="1023"/>
      <c r="N11" s="1024"/>
      <c r="O11" s="1024"/>
      <c r="P11" s="1025"/>
    </row>
    <row r="12" spans="1:16" ht="21" customHeight="1">
      <c r="A12" s="441">
        <v>4</v>
      </c>
      <c r="B12" s="446">
        <f>④研修生名簿!B9</f>
        <v>0</v>
      </c>
      <c r="C12" s="1018">
        <f>④研修生名簿!C9</f>
        <v>0</v>
      </c>
      <c r="D12" s="1018"/>
      <c r="E12" s="1018"/>
      <c r="F12" s="1018"/>
      <c r="G12" s="1019"/>
      <c r="H12" s="1020"/>
      <c r="I12" s="1021"/>
      <c r="J12" s="1021"/>
      <c r="K12" s="1021"/>
      <c r="L12" s="1022"/>
      <c r="M12" s="1023"/>
      <c r="N12" s="1024"/>
      <c r="O12" s="1024"/>
      <c r="P12" s="1025"/>
    </row>
    <row r="13" spans="1:16" ht="21" customHeight="1">
      <c r="A13" s="441">
        <v>5</v>
      </c>
      <c r="B13" s="446">
        <f>④研修生名簿!B10</f>
        <v>0</v>
      </c>
      <c r="C13" s="1018">
        <f>④研修生名簿!C10</f>
        <v>0</v>
      </c>
      <c r="D13" s="1018"/>
      <c r="E13" s="1018"/>
      <c r="F13" s="1018"/>
      <c r="G13" s="1019"/>
      <c r="H13" s="1020"/>
      <c r="I13" s="1021"/>
      <c r="J13" s="1021"/>
      <c r="K13" s="1021"/>
      <c r="L13" s="1022"/>
      <c r="M13" s="1023"/>
      <c r="N13" s="1024"/>
      <c r="O13" s="1024"/>
      <c r="P13" s="1025"/>
    </row>
    <row r="14" spans="1:16" ht="21" customHeight="1">
      <c r="A14" s="441">
        <v>6</v>
      </c>
      <c r="B14" s="446">
        <f>④研修生名簿!B11</f>
        <v>0</v>
      </c>
      <c r="C14" s="1018">
        <f>④研修生名簿!C11</f>
        <v>0</v>
      </c>
      <c r="D14" s="1018"/>
      <c r="E14" s="1018"/>
      <c r="F14" s="1018"/>
      <c r="G14" s="1019"/>
      <c r="H14" s="1020"/>
      <c r="I14" s="1021"/>
      <c r="J14" s="1021"/>
      <c r="K14" s="1021"/>
      <c r="L14" s="1022"/>
      <c r="M14" s="1023"/>
      <c r="N14" s="1024"/>
      <c r="O14" s="1024"/>
      <c r="P14" s="1025"/>
    </row>
    <row r="15" spans="1:16" ht="21" customHeight="1">
      <c r="A15" s="441">
        <v>7</v>
      </c>
      <c r="B15" s="446">
        <f>④研修生名簿!B12</f>
        <v>0</v>
      </c>
      <c r="C15" s="1018">
        <f>④研修生名簿!C12</f>
        <v>0</v>
      </c>
      <c r="D15" s="1018"/>
      <c r="E15" s="1018"/>
      <c r="F15" s="1018"/>
      <c r="G15" s="1019"/>
      <c r="H15" s="1020"/>
      <c r="I15" s="1021"/>
      <c r="J15" s="1021"/>
      <c r="K15" s="1021"/>
      <c r="L15" s="1022"/>
      <c r="M15" s="1023"/>
      <c r="N15" s="1024"/>
      <c r="O15" s="1024"/>
      <c r="P15" s="1025"/>
    </row>
    <row r="16" spans="1:16" ht="21" customHeight="1">
      <c r="A16" s="441">
        <v>8</v>
      </c>
      <c r="B16" s="446">
        <f>④研修生名簿!B13</f>
        <v>0</v>
      </c>
      <c r="C16" s="1018">
        <f>④研修生名簿!C13</f>
        <v>0</v>
      </c>
      <c r="D16" s="1018"/>
      <c r="E16" s="1018"/>
      <c r="F16" s="1018"/>
      <c r="G16" s="1019"/>
      <c r="H16" s="1020"/>
      <c r="I16" s="1021"/>
      <c r="J16" s="1021"/>
      <c r="K16" s="1021"/>
      <c r="L16" s="1022"/>
      <c r="M16" s="1023"/>
      <c r="N16" s="1024"/>
      <c r="O16" s="1024"/>
      <c r="P16" s="1025"/>
    </row>
    <row r="17" spans="1:16" ht="21" customHeight="1">
      <c r="A17" s="441">
        <v>9</v>
      </c>
      <c r="B17" s="446">
        <f>④研修生名簿!B14</f>
        <v>0</v>
      </c>
      <c r="C17" s="1018">
        <f>④研修生名簿!C14</f>
        <v>0</v>
      </c>
      <c r="D17" s="1018"/>
      <c r="E17" s="1018"/>
      <c r="F17" s="1018"/>
      <c r="G17" s="1019"/>
      <c r="H17" s="1020"/>
      <c r="I17" s="1021"/>
      <c r="J17" s="1021"/>
      <c r="K17" s="1021"/>
      <c r="L17" s="1022"/>
      <c r="M17" s="1023"/>
      <c r="N17" s="1024"/>
      <c r="O17" s="1024"/>
      <c r="P17" s="1025"/>
    </row>
    <row r="18" spans="1:16" ht="21" customHeight="1">
      <c r="A18" s="441">
        <v>10</v>
      </c>
      <c r="B18" s="446">
        <f>④研修生名簿!B15</f>
        <v>0</v>
      </c>
      <c r="C18" s="1018">
        <f>④研修生名簿!C15</f>
        <v>0</v>
      </c>
      <c r="D18" s="1018"/>
      <c r="E18" s="1018"/>
      <c r="F18" s="1018"/>
      <c r="G18" s="1019"/>
      <c r="H18" s="1020"/>
      <c r="I18" s="1021"/>
      <c r="J18" s="1021"/>
      <c r="K18" s="1021"/>
      <c r="L18" s="1022"/>
      <c r="M18" s="1023"/>
      <c r="N18" s="1024"/>
      <c r="O18" s="1024"/>
      <c r="P18" s="1025"/>
    </row>
    <row r="19" spans="1:16" ht="21" customHeight="1">
      <c r="A19" s="441">
        <v>11</v>
      </c>
      <c r="B19" s="446">
        <f>④研修生名簿!B16</f>
        <v>0</v>
      </c>
      <c r="C19" s="1018">
        <f>④研修生名簿!C16</f>
        <v>0</v>
      </c>
      <c r="D19" s="1018"/>
      <c r="E19" s="1018"/>
      <c r="F19" s="1018"/>
      <c r="G19" s="1019"/>
      <c r="H19" s="1020"/>
      <c r="I19" s="1021"/>
      <c r="J19" s="1021"/>
      <c r="K19" s="1021"/>
      <c r="L19" s="1022"/>
      <c r="M19" s="1023"/>
      <c r="N19" s="1024"/>
      <c r="O19" s="1024"/>
      <c r="P19" s="1025"/>
    </row>
    <row r="20" spans="1:16" ht="21" customHeight="1">
      <c r="A20" s="441">
        <v>12</v>
      </c>
      <c r="B20" s="446">
        <f>④研修生名簿!B17</f>
        <v>0</v>
      </c>
      <c r="C20" s="1018">
        <f>④研修生名簿!C17</f>
        <v>0</v>
      </c>
      <c r="D20" s="1018"/>
      <c r="E20" s="1018"/>
      <c r="F20" s="1018"/>
      <c r="G20" s="1019"/>
      <c r="H20" s="1020"/>
      <c r="I20" s="1021"/>
      <c r="J20" s="1021"/>
      <c r="K20" s="1021"/>
      <c r="L20" s="1022"/>
      <c r="M20" s="1023"/>
      <c r="N20" s="1024"/>
      <c r="O20" s="1024"/>
      <c r="P20" s="1025"/>
    </row>
    <row r="21" spans="1:16" ht="21" customHeight="1">
      <c r="A21" s="441">
        <v>13</v>
      </c>
      <c r="B21" s="446">
        <f>④研修生名簿!B18</f>
        <v>0</v>
      </c>
      <c r="C21" s="1018">
        <f>④研修生名簿!C18</f>
        <v>0</v>
      </c>
      <c r="D21" s="1018"/>
      <c r="E21" s="1018"/>
      <c r="F21" s="1018"/>
      <c r="G21" s="1019"/>
      <c r="H21" s="1020"/>
      <c r="I21" s="1021"/>
      <c r="J21" s="1021"/>
      <c r="K21" s="1021"/>
      <c r="L21" s="1022"/>
      <c r="M21" s="1023"/>
      <c r="N21" s="1024"/>
      <c r="O21" s="1024"/>
      <c r="P21" s="1025"/>
    </row>
    <row r="22" spans="1:16" ht="21" customHeight="1">
      <c r="A22" s="441">
        <v>14</v>
      </c>
      <c r="B22" s="446">
        <f>④研修生名簿!B19</f>
        <v>0</v>
      </c>
      <c r="C22" s="1018">
        <f>④研修生名簿!C19</f>
        <v>0</v>
      </c>
      <c r="D22" s="1018"/>
      <c r="E22" s="1018"/>
      <c r="F22" s="1018"/>
      <c r="G22" s="1019"/>
      <c r="H22" s="1020"/>
      <c r="I22" s="1021"/>
      <c r="J22" s="1021"/>
      <c r="K22" s="1021"/>
      <c r="L22" s="1022"/>
      <c r="M22" s="1023"/>
      <c r="N22" s="1024"/>
      <c r="O22" s="1024"/>
      <c r="P22" s="1025"/>
    </row>
    <row r="23" spans="1:16" ht="21" customHeight="1">
      <c r="A23" s="441">
        <v>15</v>
      </c>
      <c r="B23" s="446">
        <f>④研修生名簿!B20</f>
        <v>0</v>
      </c>
      <c r="C23" s="1018">
        <f>④研修生名簿!C20</f>
        <v>0</v>
      </c>
      <c r="D23" s="1018"/>
      <c r="E23" s="1018"/>
      <c r="F23" s="1018"/>
      <c r="G23" s="1019"/>
      <c r="H23" s="1020"/>
      <c r="I23" s="1021"/>
      <c r="J23" s="1021"/>
      <c r="K23" s="1021"/>
      <c r="L23" s="1022"/>
      <c r="M23" s="1023"/>
      <c r="N23" s="1024"/>
      <c r="O23" s="1024"/>
      <c r="P23" s="1025"/>
    </row>
    <row r="24" spans="1:16" ht="21" customHeight="1">
      <c r="A24" s="441">
        <v>16</v>
      </c>
      <c r="B24" s="446">
        <f>④研修生名簿!B21</f>
        <v>0</v>
      </c>
      <c r="C24" s="1018">
        <f>④研修生名簿!C21</f>
        <v>0</v>
      </c>
      <c r="D24" s="1018"/>
      <c r="E24" s="1018"/>
      <c r="F24" s="1018"/>
      <c r="G24" s="1019"/>
      <c r="H24" s="1020"/>
      <c r="I24" s="1021"/>
      <c r="J24" s="1021"/>
      <c r="K24" s="1021"/>
      <c r="L24" s="1022"/>
      <c r="M24" s="1023"/>
      <c r="N24" s="1024"/>
      <c r="O24" s="1024"/>
      <c r="P24" s="1025"/>
    </row>
    <row r="25" spans="1:16" ht="21" customHeight="1">
      <c r="A25" s="441">
        <v>17</v>
      </c>
      <c r="B25" s="446">
        <f>④研修生名簿!B22</f>
        <v>0</v>
      </c>
      <c r="C25" s="1018">
        <f>④研修生名簿!C22</f>
        <v>0</v>
      </c>
      <c r="D25" s="1018"/>
      <c r="E25" s="1018"/>
      <c r="F25" s="1018"/>
      <c r="G25" s="1019"/>
      <c r="H25" s="1020"/>
      <c r="I25" s="1021"/>
      <c r="J25" s="1021"/>
      <c r="K25" s="1021"/>
      <c r="L25" s="1022"/>
      <c r="M25" s="1023"/>
      <c r="N25" s="1024"/>
      <c r="O25" s="1024"/>
      <c r="P25" s="1025"/>
    </row>
    <row r="26" spans="1:16" ht="21" customHeight="1">
      <c r="A26" s="441">
        <v>18</v>
      </c>
      <c r="B26" s="446">
        <f>④研修生名簿!B23</f>
        <v>0</v>
      </c>
      <c r="C26" s="1018">
        <f>④研修生名簿!C23</f>
        <v>0</v>
      </c>
      <c r="D26" s="1018"/>
      <c r="E26" s="1018"/>
      <c r="F26" s="1018"/>
      <c r="G26" s="1019"/>
      <c r="H26" s="1020"/>
      <c r="I26" s="1021"/>
      <c r="J26" s="1021"/>
      <c r="K26" s="1021"/>
      <c r="L26" s="1022"/>
      <c r="M26" s="1023"/>
      <c r="N26" s="1024"/>
      <c r="O26" s="1024"/>
      <c r="P26" s="1025"/>
    </row>
    <row r="27" spans="1:16" ht="21" customHeight="1">
      <c r="A27" s="441">
        <v>19</v>
      </c>
      <c r="B27" s="446">
        <f>④研修生名簿!B24</f>
        <v>0</v>
      </c>
      <c r="C27" s="1018">
        <f>④研修生名簿!C24</f>
        <v>0</v>
      </c>
      <c r="D27" s="1018"/>
      <c r="E27" s="1018"/>
      <c r="F27" s="1018"/>
      <c r="G27" s="1019"/>
      <c r="H27" s="1020"/>
      <c r="I27" s="1021"/>
      <c r="J27" s="1021"/>
      <c r="K27" s="1021"/>
      <c r="L27" s="1022"/>
      <c r="M27" s="1023"/>
      <c r="N27" s="1024"/>
      <c r="O27" s="1024"/>
      <c r="P27" s="1025"/>
    </row>
    <row r="28" spans="1:16" ht="21" customHeight="1">
      <c r="A28" s="441">
        <v>20</v>
      </c>
      <c r="B28" s="446">
        <f>④研修生名簿!B25</f>
        <v>0</v>
      </c>
      <c r="C28" s="1018">
        <f>④研修生名簿!C25</f>
        <v>0</v>
      </c>
      <c r="D28" s="1018"/>
      <c r="E28" s="1018"/>
      <c r="F28" s="1018"/>
      <c r="G28" s="1019"/>
      <c r="H28" s="1020"/>
      <c r="I28" s="1021"/>
      <c r="J28" s="1021"/>
      <c r="K28" s="1021"/>
      <c r="L28" s="1022"/>
      <c r="M28" s="1023"/>
      <c r="N28" s="1024"/>
      <c r="O28" s="1024"/>
      <c r="P28" s="1025"/>
    </row>
    <row r="29" spans="1:16" ht="21" customHeight="1">
      <c r="A29" s="441">
        <v>21</v>
      </c>
      <c r="B29" s="446">
        <f>④研修生名簿!B26</f>
        <v>0</v>
      </c>
      <c r="C29" s="1018">
        <f>④研修生名簿!C26</f>
        <v>0</v>
      </c>
      <c r="D29" s="1018"/>
      <c r="E29" s="1018"/>
      <c r="F29" s="1018"/>
      <c r="G29" s="1019"/>
      <c r="H29" s="1020"/>
      <c r="I29" s="1021"/>
      <c r="J29" s="1021"/>
      <c r="K29" s="1021"/>
      <c r="L29" s="1022"/>
      <c r="M29" s="1023"/>
      <c r="N29" s="1024"/>
      <c r="O29" s="1024"/>
      <c r="P29" s="1025"/>
    </row>
    <row r="30" spans="1:16" ht="21" customHeight="1">
      <c r="A30" s="441">
        <v>22</v>
      </c>
      <c r="B30" s="446">
        <f>④研修生名簿!B27</f>
        <v>0</v>
      </c>
      <c r="C30" s="1018">
        <f>④研修生名簿!C27</f>
        <v>0</v>
      </c>
      <c r="D30" s="1018"/>
      <c r="E30" s="1018"/>
      <c r="F30" s="1018"/>
      <c r="G30" s="1019"/>
      <c r="H30" s="1020"/>
      <c r="I30" s="1021"/>
      <c r="J30" s="1021"/>
      <c r="K30" s="1021"/>
      <c r="L30" s="1022"/>
      <c r="M30" s="1023"/>
      <c r="N30" s="1024"/>
      <c r="O30" s="1024"/>
      <c r="P30" s="1025"/>
    </row>
    <row r="31" spans="1:16" ht="21" customHeight="1">
      <c r="A31" s="441">
        <v>23</v>
      </c>
      <c r="B31" s="446">
        <f>④研修生名簿!B28</f>
        <v>0</v>
      </c>
      <c r="C31" s="1018">
        <f>④研修生名簿!C28</f>
        <v>0</v>
      </c>
      <c r="D31" s="1018"/>
      <c r="E31" s="1018"/>
      <c r="F31" s="1018"/>
      <c r="G31" s="1019"/>
      <c r="H31" s="1020"/>
      <c r="I31" s="1021"/>
      <c r="J31" s="1021"/>
      <c r="K31" s="1021"/>
      <c r="L31" s="1022"/>
      <c r="M31" s="1023"/>
      <c r="N31" s="1024"/>
      <c r="O31" s="1024"/>
      <c r="P31" s="1025"/>
    </row>
    <row r="32" spans="1:16" ht="21" customHeight="1">
      <c r="A32" s="441">
        <v>24</v>
      </c>
      <c r="B32" s="446">
        <f>④研修生名簿!B29</f>
        <v>0</v>
      </c>
      <c r="C32" s="1018">
        <f>④研修生名簿!C29</f>
        <v>0</v>
      </c>
      <c r="D32" s="1018"/>
      <c r="E32" s="1018"/>
      <c r="F32" s="1018"/>
      <c r="G32" s="1019"/>
      <c r="H32" s="1020"/>
      <c r="I32" s="1021"/>
      <c r="J32" s="1021"/>
      <c r="K32" s="1021"/>
      <c r="L32" s="1022"/>
      <c r="M32" s="1023"/>
      <c r="N32" s="1024"/>
      <c r="O32" s="1024"/>
      <c r="P32" s="1025"/>
    </row>
    <row r="33" spans="1:16" ht="21" customHeight="1">
      <c r="A33" s="441">
        <v>25</v>
      </c>
      <c r="B33" s="446">
        <f>④研修生名簿!B30</f>
        <v>0</v>
      </c>
      <c r="C33" s="1018">
        <f>④研修生名簿!C30</f>
        <v>0</v>
      </c>
      <c r="D33" s="1018"/>
      <c r="E33" s="1018"/>
      <c r="F33" s="1018"/>
      <c r="G33" s="1019"/>
      <c r="H33" s="1020"/>
      <c r="I33" s="1021"/>
      <c r="J33" s="1021"/>
      <c r="K33" s="1021"/>
      <c r="L33" s="1022"/>
      <c r="M33" s="1023"/>
      <c r="N33" s="1024"/>
      <c r="O33" s="1024"/>
      <c r="P33" s="1025"/>
    </row>
    <row r="34" spans="1:16" ht="21" customHeight="1">
      <c r="A34" s="441">
        <v>26</v>
      </c>
      <c r="B34" s="446">
        <f>④研修生名簿!B31</f>
        <v>0</v>
      </c>
      <c r="C34" s="1018">
        <f>④研修生名簿!C31</f>
        <v>0</v>
      </c>
      <c r="D34" s="1018"/>
      <c r="E34" s="1018"/>
      <c r="F34" s="1018"/>
      <c r="G34" s="1019"/>
      <c r="H34" s="1020"/>
      <c r="I34" s="1021"/>
      <c r="J34" s="1021"/>
      <c r="K34" s="1021"/>
      <c r="L34" s="1022"/>
      <c r="M34" s="1023"/>
      <c r="N34" s="1024"/>
      <c r="O34" s="1024"/>
      <c r="P34" s="1025"/>
    </row>
    <row r="35" spans="1:16" ht="21" customHeight="1">
      <c r="A35" s="441">
        <v>27</v>
      </c>
      <c r="B35" s="446">
        <f>④研修生名簿!B32</f>
        <v>0</v>
      </c>
      <c r="C35" s="1018">
        <f>④研修生名簿!C32</f>
        <v>0</v>
      </c>
      <c r="D35" s="1018"/>
      <c r="E35" s="1018"/>
      <c r="F35" s="1018"/>
      <c r="G35" s="1019"/>
      <c r="H35" s="1020"/>
      <c r="I35" s="1021"/>
      <c r="J35" s="1021"/>
      <c r="K35" s="1021"/>
      <c r="L35" s="1022"/>
      <c r="M35" s="1023"/>
      <c r="N35" s="1024"/>
      <c r="O35" s="1024"/>
      <c r="P35" s="1025"/>
    </row>
    <row r="36" spans="1:16" ht="21" customHeight="1">
      <c r="A36" s="441">
        <v>28</v>
      </c>
      <c r="B36" s="446">
        <f>④研修生名簿!B33</f>
        <v>0</v>
      </c>
      <c r="C36" s="1018">
        <f>④研修生名簿!C33</f>
        <v>0</v>
      </c>
      <c r="D36" s="1018"/>
      <c r="E36" s="1018"/>
      <c r="F36" s="1018"/>
      <c r="G36" s="1019"/>
      <c r="H36" s="1020"/>
      <c r="I36" s="1021"/>
      <c r="J36" s="1021"/>
      <c r="K36" s="1021"/>
      <c r="L36" s="1022"/>
      <c r="M36" s="1023"/>
      <c r="N36" s="1024"/>
      <c r="O36" s="1024"/>
      <c r="P36" s="1025"/>
    </row>
    <row r="37" spans="1:16" ht="21" customHeight="1">
      <c r="A37" s="441">
        <v>29</v>
      </c>
      <c r="B37" s="446">
        <f>④研修生名簿!B34</f>
        <v>0</v>
      </c>
      <c r="C37" s="1018">
        <f>④研修生名簿!C34</f>
        <v>0</v>
      </c>
      <c r="D37" s="1018"/>
      <c r="E37" s="1018"/>
      <c r="F37" s="1018"/>
      <c r="G37" s="1019"/>
      <c r="H37" s="1020"/>
      <c r="I37" s="1021"/>
      <c r="J37" s="1021"/>
      <c r="K37" s="1021"/>
      <c r="L37" s="1022"/>
      <c r="M37" s="1023"/>
      <c r="N37" s="1024"/>
      <c r="O37" s="1024"/>
      <c r="P37" s="1025"/>
    </row>
    <row r="38" spans="1:16" ht="21" customHeight="1">
      <c r="A38" s="441">
        <v>30</v>
      </c>
      <c r="B38" s="446">
        <f>④研修生名簿!B35</f>
        <v>0</v>
      </c>
      <c r="C38" s="1018">
        <f>④研修生名簿!C35</f>
        <v>0</v>
      </c>
      <c r="D38" s="1018"/>
      <c r="E38" s="1018"/>
      <c r="F38" s="1018"/>
      <c r="G38" s="1019"/>
      <c r="H38" s="1020"/>
      <c r="I38" s="1021"/>
      <c r="J38" s="1021"/>
      <c r="K38" s="1021"/>
      <c r="L38" s="1022"/>
      <c r="M38" s="1023"/>
      <c r="N38" s="1024"/>
      <c r="O38" s="1024"/>
      <c r="P38" s="1025"/>
    </row>
    <row r="39" spans="1:16" ht="21" hidden="1" customHeight="1">
      <c r="A39" s="441">
        <v>31</v>
      </c>
      <c r="B39" s="446">
        <f>④研修生名簿!B36</f>
        <v>0</v>
      </c>
      <c r="C39" s="1018">
        <f>④研修生名簿!C36</f>
        <v>0</v>
      </c>
      <c r="D39" s="1018"/>
      <c r="E39" s="1018"/>
      <c r="F39" s="1018"/>
      <c r="G39" s="1019"/>
      <c r="H39" s="1020"/>
      <c r="I39" s="1021"/>
      <c r="J39" s="1021"/>
      <c r="K39" s="1021"/>
      <c r="L39" s="1022"/>
      <c r="M39" s="1023"/>
      <c r="N39" s="1024"/>
      <c r="O39" s="1024"/>
      <c r="P39" s="1025"/>
    </row>
    <row r="40" spans="1:16" ht="21" hidden="1" customHeight="1">
      <c r="A40" s="441">
        <v>32</v>
      </c>
      <c r="B40" s="446">
        <f>④研修生名簿!B37</f>
        <v>0</v>
      </c>
      <c r="C40" s="1018">
        <f>④研修生名簿!C37</f>
        <v>0</v>
      </c>
      <c r="D40" s="1018"/>
      <c r="E40" s="1018"/>
      <c r="F40" s="1018"/>
      <c r="G40" s="1019"/>
      <c r="H40" s="1020"/>
      <c r="I40" s="1021"/>
      <c r="J40" s="1021"/>
      <c r="K40" s="1021"/>
      <c r="L40" s="1022"/>
      <c r="M40" s="1023"/>
      <c r="N40" s="1024"/>
      <c r="O40" s="1024"/>
      <c r="P40" s="1025"/>
    </row>
    <row r="41" spans="1:16" ht="21" hidden="1" customHeight="1">
      <c r="A41" s="441">
        <v>33</v>
      </c>
      <c r="B41" s="446">
        <f>④研修生名簿!B38</f>
        <v>0</v>
      </c>
      <c r="C41" s="1018">
        <f>④研修生名簿!C38</f>
        <v>0</v>
      </c>
      <c r="D41" s="1018"/>
      <c r="E41" s="1018"/>
      <c r="F41" s="1018"/>
      <c r="G41" s="1019"/>
      <c r="H41" s="1020"/>
      <c r="I41" s="1021"/>
      <c r="J41" s="1021"/>
      <c r="K41" s="1021"/>
      <c r="L41" s="1022"/>
      <c r="M41" s="1023"/>
      <c r="N41" s="1024"/>
      <c r="O41" s="1024"/>
      <c r="P41" s="1025"/>
    </row>
    <row r="42" spans="1:16" ht="21" hidden="1" customHeight="1">
      <c r="A42" s="441">
        <v>34</v>
      </c>
      <c r="B42" s="446">
        <f>④研修生名簿!B39</f>
        <v>0</v>
      </c>
      <c r="C42" s="1018">
        <f>④研修生名簿!C39</f>
        <v>0</v>
      </c>
      <c r="D42" s="1018"/>
      <c r="E42" s="1018"/>
      <c r="F42" s="1018"/>
      <c r="G42" s="1019"/>
      <c r="H42" s="1020"/>
      <c r="I42" s="1021"/>
      <c r="J42" s="1021"/>
      <c r="K42" s="1021"/>
      <c r="L42" s="1022"/>
      <c r="M42" s="1023"/>
      <c r="N42" s="1024"/>
      <c r="O42" s="1024"/>
      <c r="P42" s="1025"/>
    </row>
    <row r="43" spans="1:16" ht="21" hidden="1" customHeight="1">
      <c r="A43" s="441">
        <v>35</v>
      </c>
      <c r="B43" s="446">
        <f>④研修生名簿!B40</f>
        <v>0</v>
      </c>
      <c r="C43" s="1018">
        <f>④研修生名簿!C40</f>
        <v>0</v>
      </c>
      <c r="D43" s="1018"/>
      <c r="E43" s="1018"/>
      <c r="F43" s="1018"/>
      <c r="G43" s="1019"/>
      <c r="H43" s="1020"/>
      <c r="I43" s="1021"/>
      <c r="J43" s="1021"/>
      <c r="K43" s="1021"/>
      <c r="L43" s="1022"/>
      <c r="M43" s="1023"/>
      <c r="N43" s="1024"/>
      <c r="O43" s="1024"/>
      <c r="P43" s="1025"/>
    </row>
    <row r="44" spans="1:16" ht="21" hidden="1" customHeight="1">
      <c r="A44" s="441">
        <v>36</v>
      </c>
      <c r="B44" s="446">
        <f>④研修生名簿!B41</f>
        <v>0</v>
      </c>
      <c r="C44" s="1018">
        <f>④研修生名簿!C41</f>
        <v>0</v>
      </c>
      <c r="D44" s="1018"/>
      <c r="E44" s="1018"/>
      <c r="F44" s="1018"/>
      <c r="G44" s="1019"/>
      <c r="H44" s="1020"/>
      <c r="I44" s="1021"/>
      <c r="J44" s="1021"/>
      <c r="K44" s="1021"/>
      <c r="L44" s="1022"/>
      <c r="M44" s="1023"/>
      <c r="N44" s="1024"/>
      <c r="O44" s="1024"/>
      <c r="P44" s="1025"/>
    </row>
    <row r="45" spans="1:16" ht="21" hidden="1" customHeight="1">
      <c r="A45" s="441">
        <v>37</v>
      </c>
      <c r="B45" s="446">
        <f>④研修生名簿!B42</f>
        <v>0</v>
      </c>
      <c r="C45" s="1018">
        <f>④研修生名簿!C42</f>
        <v>0</v>
      </c>
      <c r="D45" s="1018"/>
      <c r="E45" s="1018"/>
      <c r="F45" s="1018"/>
      <c r="G45" s="1019"/>
      <c r="H45" s="1020"/>
      <c r="I45" s="1021"/>
      <c r="J45" s="1021"/>
      <c r="K45" s="1021"/>
      <c r="L45" s="1022"/>
      <c r="M45" s="1023"/>
      <c r="N45" s="1024"/>
      <c r="O45" s="1024"/>
      <c r="P45" s="1025"/>
    </row>
    <row r="46" spans="1:16" ht="21" hidden="1" customHeight="1">
      <c r="A46" s="441">
        <v>38</v>
      </c>
      <c r="B46" s="446">
        <f>④研修生名簿!B43</f>
        <v>0</v>
      </c>
      <c r="C46" s="1018">
        <f>④研修生名簿!C43</f>
        <v>0</v>
      </c>
      <c r="D46" s="1018"/>
      <c r="E46" s="1018"/>
      <c r="F46" s="1018"/>
      <c r="G46" s="1019"/>
      <c r="H46" s="1020"/>
      <c r="I46" s="1021"/>
      <c r="J46" s="1021"/>
      <c r="K46" s="1021"/>
      <c r="L46" s="1022"/>
      <c r="M46" s="1023"/>
      <c r="N46" s="1024"/>
      <c r="O46" s="1024"/>
      <c r="P46" s="1025"/>
    </row>
    <row r="47" spans="1:16" ht="21" hidden="1" customHeight="1">
      <c r="A47" s="441">
        <v>39</v>
      </c>
      <c r="B47" s="446">
        <f>④研修生名簿!B44</f>
        <v>0</v>
      </c>
      <c r="C47" s="1018">
        <f>④研修生名簿!C44</f>
        <v>0</v>
      </c>
      <c r="D47" s="1018"/>
      <c r="E47" s="1018"/>
      <c r="F47" s="1018"/>
      <c r="G47" s="1019"/>
      <c r="H47" s="1020"/>
      <c r="I47" s="1021"/>
      <c r="J47" s="1021"/>
      <c r="K47" s="1021"/>
      <c r="L47" s="1022"/>
      <c r="M47" s="1023"/>
      <c r="N47" s="1024"/>
      <c r="O47" s="1024"/>
      <c r="P47" s="1025"/>
    </row>
    <row r="48" spans="1:16" ht="21" hidden="1" customHeight="1">
      <c r="A48" s="441">
        <v>40</v>
      </c>
      <c r="B48" s="446">
        <f>④研修生名簿!B45</f>
        <v>0</v>
      </c>
      <c r="C48" s="1018">
        <f>④研修生名簿!C45</f>
        <v>0</v>
      </c>
      <c r="D48" s="1018"/>
      <c r="E48" s="1018"/>
      <c r="F48" s="1018"/>
      <c r="G48" s="1019"/>
      <c r="H48" s="1020"/>
      <c r="I48" s="1021"/>
      <c r="J48" s="1021"/>
      <c r="K48" s="1021"/>
      <c r="L48" s="1022"/>
      <c r="M48" s="1023"/>
      <c r="N48" s="1024"/>
      <c r="O48" s="1024"/>
      <c r="P48" s="1025"/>
    </row>
    <row r="49" spans="1:16" ht="21" hidden="1" customHeight="1">
      <c r="A49" s="441">
        <v>41</v>
      </c>
      <c r="B49" s="446">
        <f>④研修生名簿!B46</f>
        <v>0</v>
      </c>
      <c r="C49" s="1018">
        <f>④研修生名簿!C46</f>
        <v>0</v>
      </c>
      <c r="D49" s="1018"/>
      <c r="E49" s="1018"/>
      <c r="F49" s="1018"/>
      <c r="G49" s="1019"/>
      <c r="H49" s="1020"/>
      <c r="I49" s="1021"/>
      <c r="J49" s="1021"/>
      <c r="K49" s="1021"/>
      <c r="L49" s="1022"/>
      <c r="M49" s="1023"/>
      <c r="N49" s="1024"/>
      <c r="O49" s="1024"/>
      <c r="P49" s="1025"/>
    </row>
    <row r="50" spans="1:16" ht="21" hidden="1" customHeight="1">
      <c r="A50" s="441">
        <v>42</v>
      </c>
      <c r="B50" s="446">
        <f>④研修生名簿!B47</f>
        <v>0</v>
      </c>
      <c r="C50" s="1018">
        <f>④研修生名簿!C47</f>
        <v>0</v>
      </c>
      <c r="D50" s="1018"/>
      <c r="E50" s="1018"/>
      <c r="F50" s="1018"/>
      <c r="G50" s="1019"/>
      <c r="H50" s="1020"/>
      <c r="I50" s="1021"/>
      <c r="J50" s="1021"/>
      <c r="K50" s="1021"/>
      <c r="L50" s="1022"/>
      <c r="M50" s="1023"/>
      <c r="N50" s="1024"/>
      <c r="O50" s="1024"/>
      <c r="P50" s="1025"/>
    </row>
    <row r="51" spans="1:16" ht="21" hidden="1" customHeight="1">
      <c r="A51" s="441">
        <v>43</v>
      </c>
      <c r="B51" s="446">
        <f>④研修生名簿!B48</f>
        <v>0</v>
      </c>
      <c r="C51" s="1018">
        <f>④研修生名簿!C48</f>
        <v>0</v>
      </c>
      <c r="D51" s="1018"/>
      <c r="E51" s="1018"/>
      <c r="F51" s="1018"/>
      <c r="G51" s="1019"/>
      <c r="H51" s="1020"/>
      <c r="I51" s="1021"/>
      <c r="J51" s="1021"/>
      <c r="K51" s="1021"/>
      <c r="L51" s="1022"/>
      <c r="M51" s="1023"/>
      <c r="N51" s="1024"/>
      <c r="O51" s="1024"/>
      <c r="P51" s="1025"/>
    </row>
    <row r="52" spans="1:16" ht="21" hidden="1" customHeight="1">
      <c r="A52" s="441">
        <v>44</v>
      </c>
      <c r="B52" s="446">
        <f>④研修生名簿!B49</f>
        <v>0</v>
      </c>
      <c r="C52" s="1018">
        <f>④研修生名簿!C49</f>
        <v>0</v>
      </c>
      <c r="D52" s="1018"/>
      <c r="E52" s="1018"/>
      <c r="F52" s="1018"/>
      <c r="G52" s="1019"/>
      <c r="H52" s="1020"/>
      <c r="I52" s="1021"/>
      <c r="J52" s="1021"/>
      <c r="K52" s="1021"/>
      <c r="L52" s="1022"/>
      <c r="M52" s="1023"/>
      <c r="N52" s="1024"/>
      <c r="O52" s="1024"/>
      <c r="P52" s="1025"/>
    </row>
    <row r="53" spans="1:16" ht="21" hidden="1" customHeight="1">
      <c r="A53" s="441">
        <v>45</v>
      </c>
      <c r="B53" s="446">
        <f>④研修生名簿!B50</f>
        <v>0</v>
      </c>
      <c r="C53" s="1018">
        <f>④研修生名簿!C50</f>
        <v>0</v>
      </c>
      <c r="D53" s="1018"/>
      <c r="E53" s="1018"/>
      <c r="F53" s="1018"/>
      <c r="G53" s="1019"/>
      <c r="H53" s="1020"/>
      <c r="I53" s="1021"/>
      <c r="J53" s="1021"/>
      <c r="K53" s="1021"/>
      <c r="L53" s="1022"/>
      <c r="M53" s="1023"/>
      <c r="N53" s="1024"/>
      <c r="O53" s="1024"/>
      <c r="P53" s="1025"/>
    </row>
    <row r="54" spans="1:16" ht="21" hidden="1" customHeight="1">
      <c r="A54" s="441">
        <v>46</v>
      </c>
      <c r="B54" s="446">
        <f>④研修生名簿!B51</f>
        <v>0</v>
      </c>
      <c r="C54" s="1018">
        <f>④研修生名簿!C51</f>
        <v>0</v>
      </c>
      <c r="D54" s="1018"/>
      <c r="E54" s="1018"/>
      <c r="F54" s="1018"/>
      <c r="G54" s="1019"/>
      <c r="H54" s="1020"/>
      <c r="I54" s="1021"/>
      <c r="J54" s="1021"/>
      <c r="K54" s="1021"/>
      <c r="L54" s="1022"/>
      <c r="M54" s="1023"/>
      <c r="N54" s="1024"/>
      <c r="O54" s="1024"/>
      <c r="P54" s="1025"/>
    </row>
    <row r="55" spans="1:16" ht="21" hidden="1" customHeight="1">
      <c r="A55" s="441">
        <v>47</v>
      </c>
      <c r="B55" s="446">
        <f>④研修生名簿!B52</f>
        <v>0</v>
      </c>
      <c r="C55" s="1018">
        <f>④研修生名簿!C52</f>
        <v>0</v>
      </c>
      <c r="D55" s="1018"/>
      <c r="E55" s="1018"/>
      <c r="F55" s="1018"/>
      <c r="G55" s="1019"/>
      <c r="H55" s="1020"/>
      <c r="I55" s="1021"/>
      <c r="J55" s="1021"/>
      <c r="K55" s="1021"/>
      <c r="L55" s="1022"/>
      <c r="M55" s="1023"/>
      <c r="N55" s="1024"/>
      <c r="O55" s="1024"/>
      <c r="P55" s="1025"/>
    </row>
    <row r="56" spans="1:16" ht="21" hidden="1" customHeight="1">
      <c r="A56" s="441">
        <v>48</v>
      </c>
      <c r="B56" s="446">
        <f>④研修生名簿!B53</f>
        <v>0</v>
      </c>
      <c r="C56" s="1018">
        <f>④研修生名簿!C53</f>
        <v>0</v>
      </c>
      <c r="D56" s="1018"/>
      <c r="E56" s="1018"/>
      <c r="F56" s="1018"/>
      <c r="G56" s="1019"/>
      <c r="H56" s="1020"/>
      <c r="I56" s="1021"/>
      <c r="J56" s="1021"/>
      <c r="K56" s="1021"/>
      <c r="L56" s="1022"/>
      <c r="M56" s="1023"/>
      <c r="N56" s="1024"/>
      <c r="O56" s="1024"/>
      <c r="P56" s="1025"/>
    </row>
    <row r="57" spans="1:16" ht="21" hidden="1" customHeight="1">
      <c r="A57" s="441">
        <v>49</v>
      </c>
      <c r="B57" s="446">
        <f>④研修生名簿!B54</f>
        <v>0</v>
      </c>
      <c r="C57" s="1018">
        <f>④研修生名簿!C54</f>
        <v>0</v>
      </c>
      <c r="D57" s="1018"/>
      <c r="E57" s="1018"/>
      <c r="F57" s="1018"/>
      <c r="G57" s="1019"/>
      <c r="H57" s="1020"/>
      <c r="I57" s="1021"/>
      <c r="J57" s="1021"/>
      <c r="K57" s="1021"/>
      <c r="L57" s="1022"/>
      <c r="M57" s="1023"/>
      <c r="N57" s="1024"/>
      <c r="O57" s="1024"/>
      <c r="P57" s="1025"/>
    </row>
    <row r="58" spans="1:16" ht="21" hidden="1" customHeight="1">
      <c r="A58" s="441">
        <v>50</v>
      </c>
      <c r="B58" s="446">
        <f>④研修生名簿!B55</f>
        <v>0</v>
      </c>
      <c r="C58" s="1018">
        <f>④研修生名簿!C55</f>
        <v>0</v>
      </c>
      <c r="D58" s="1018"/>
      <c r="E58" s="1018"/>
      <c r="F58" s="1018"/>
      <c r="G58" s="1019"/>
      <c r="H58" s="1020"/>
      <c r="I58" s="1021"/>
      <c r="J58" s="1021"/>
      <c r="K58" s="1021"/>
      <c r="L58" s="1022"/>
      <c r="M58" s="1023"/>
      <c r="N58" s="1024"/>
      <c r="O58" s="1024"/>
      <c r="P58" s="1025"/>
    </row>
  </sheetData>
  <mergeCells count="156">
    <mergeCell ref="H57:L57"/>
    <mergeCell ref="M57:P57"/>
    <mergeCell ref="H58:L58"/>
    <mergeCell ref="M58:P58"/>
    <mergeCell ref="H54:L54"/>
    <mergeCell ref="M54:P54"/>
    <mergeCell ref="H55:L55"/>
    <mergeCell ref="M55:P55"/>
    <mergeCell ref="H56:L56"/>
    <mergeCell ref="M56:P56"/>
    <mergeCell ref="H51:L51"/>
    <mergeCell ref="M51:P51"/>
    <mergeCell ref="H52:L52"/>
    <mergeCell ref="M52:P52"/>
    <mergeCell ref="H53:L53"/>
    <mergeCell ref="M53:P53"/>
    <mergeCell ref="H48:L48"/>
    <mergeCell ref="M48:P48"/>
    <mergeCell ref="H49:L49"/>
    <mergeCell ref="M49:P49"/>
    <mergeCell ref="H50:L50"/>
    <mergeCell ref="M50:P50"/>
    <mergeCell ref="H45:L45"/>
    <mergeCell ref="M45:P45"/>
    <mergeCell ref="H46:L46"/>
    <mergeCell ref="M46:P46"/>
    <mergeCell ref="H47:L47"/>
    <mergeCell ref="M47:P47"/>
    <mergeCell ref="H42:L42"/>
    <mergeCell ref="M42:P42"/>
    <mergeCell ref="H43:L43"/>
    <mergeCell ref="M43:P43"/>
    <mergeCell ref="H44:L44"/>
    <mergeCell ref="M44:P44"/>
    <mergeCell ref="H39:L39"/>
    <mergeCell ref="M39:P39"/>
    <mergeCell ref="H40:L40"/>
    <mergeCell ref="M40:P40"/>
    <mergeCell ref="H41:L41"/>
    <mergeCell ref="M41:P41"/>
    <mergeCell ref="H36:L36"/>
    <mergeCell ref="M36:P36"/>
    <mergeCell ref="H37:L37"/>
    <mergeCell ref="M37:P37"/>
    <mergeCell ref="H38:L38"/>
    <mergeCell ref="M38:P38"/>
    <mergeCell ref="H33:L33"/>
    <mergeCell ref="M33:P33"/>
    <mergeCell ref="H34:L34"/>
    <mergeCell ref="M34:P34"/>
    <mergeCell ref="H35:L35"/>
    <mergeCell ref="M35:P35"/>
    <mergeCell ref="H30:L30"/>
    <mergeCell ref="M30:P30"/>
    <mergeCell ref="H31:L31"/>
    <mergeCell ref="M31:P31"/>
    <mergeCell ref="H32:L32"/>
    <mergeCell ref="M32:P32"/>
    <mergeCell ref="H27:L27"/>
    <mergeCell ref="M27:P27"/>
    <mergeCell ref="H28:L28"/>
    <mergeCell ref="M28:P28"/>
    <mergeCell ref="H29:L29"/>
    <mergeCell ref="M29:P29"/>
    <mergeCell ref="H24:L24"/>
    <mergeCell ref="M24:P24"/>
    <mergeCell ref="H25:L25"/>
    <mergeCell ref="M25:P25"/>
    <mergeCell ref="H26:L26"/>
    <mergeCell ref="M26:P26"/>
    <mergeCell ref="H21:L21"/>
    <mergeCell ref="M21:P21"/>
    <mergeCell ref="H22:L22"/>
    <mergeCell ref="M22:P22"/>
    <mergeCell ref="H23:L23"/>
    <mergeCell ref="M23:P23"/>
    <mergeCell ref="H18:L18"/>
    <mergeCell ref="M18:P18"/>
    <mergeCell ref="H19:L19"/>
    <mergeCell ref="M19:P19"/>
    <mergeCell ref="H20:L20"/>
    <mergeCell ref="M20:P20"/>
    <mergeCell ref="C58:G58"/>
    <mergeCell ref="H8:L8"/>
    <mergeCell ref="M8:P8"/>
    <mergeCell ref="H9:L9"/>
    <mergeCell ref="M9:P9"/>
    <mergeCell ref="H10:L10"/>
    <mergeCell ref="M10:P10"/>
    <mergeCell ref="H11:L11"/>
    <mergeCell ref="M11:P11"/>
    <mergeCell ref="C52:G52"/>
    <mergeCell ref="C53:G53"/>
    <mergeCell ref="C54:G54"/>
    <mergeCell ref="C55:G55"/>
    <mergeCell ref="C56:G56"/>
    <mergeCell ref="C57:G57"/>
    <mergeCell ref="C46:G46"/>
    <mergeCell ref="C47:G47"/>
    <mergeCell ref="C48:G48"/>
    <mergeCell ref="C49:G49"/>
    <mergeCell ref="C50:G50"/>
    <mergeCell ref="C51:G51"/>
    <mergeCell ref="C40:G40"/>
    <mergeCell ref="C41:G41"/>
    <mergeCell ref="C42:G42"/>
    <mergeCell ref="C43:G43"/>
    <mergeCell ref="C44:G44"/>
    <mergeCell ref="C45:G45"/>
    <mergeCell ref="C34:G34"/>
    <mergeCell ref="C35:G35"/>
    <mergeCell ref="C36:G36"/>
    <mergeCell ref="C37:G37"/>
    <mergeCell ref="C38:G38"/>
    <mergeCell ref="C39:G39"/>
    <mergeCell ref="C29:G29"/>
    <mergeCell ref="C30:G30"/>
    <mergeCell ref="C31:G31"/>
    <mergeCell ref="C32:G32"/>
    <mergeCell ref="C33:G33"/>
    <mergeCell ref="C22:G22"/>
    <mergeCell ref="C23:G23"/>
    <mergeCell ref="C24:G24"/>
    <mergeCell ref="C25:G25"/>
    <mergeCell ref="C26:G26"/>
    <mergeCell ref="C27:G27"/>
    <mergeCell ref="C20:G20"/>
    <mergeCell ref="C21:G21"/>
    <mergeCell ref="C10:G10"/>
    <mergeCell ref="C11:G11"/>
    <mergeCell ref="C12:G12"/>
    <mergeCell ref="C13:G13"/>
    <mergeCell ref="C14:G14"/>
    <mergeCell ref="C15:G15"/>
    <mergeCell ref="C28:G28"/>
    <mergeCell ref="A2:P2"/>
    <mergeCell ref="A4:P4"/>
    <mergeCell ref="B6:C6"/>
    <mergeCell ref="B8:G8"/>
    <mergeCell ref="C9:G9"/>
    <mergeCell ref="C16:G16"/>
    <mergeCell ref="C17:G17"/>
    <mergeCell ref="C18:G18"/>
    <mergeCell ref="C19:G19"/>
    <mergeCell ref="H15:L15"/>
    <mergeCell ref="M15:P15"/>
    <mergeCell ref="H16:L16"/>
    <mergeCell ref="M16:P16"/>
    <mergeCell ref="H17:L17"/>
    <mergeCell ref="M17:P17"/>
    <mergeCell ref="H12:L12"/>
    <mergeCell ref="M12:P12"/>
    <mergeCell ref="H13:L13"/>
    <mergeCell ref="M13:P13"/>
    <mergeCell ref="H14:L14"/>
    <mergeCell ref="M14:P14"/>
  </mergeCells>
  <phoneticPr fontId="1"/>
  <dataValidations count="1">
    <dataValidation type="list" allowBlank="1" showInputMessage="1" sqref="M9:M58 H9:H58">
      <formula1>"○,×"</formula1>
    </dataValidation>
  </dataValidations>
  <printOptions horizontalCentered="1"/>
  <pageMargins left="0.51181102362204722" right="0.51181102362204722" top="0.74803149606299213" bottom="0.55118110236220474" header="0.31496062992125984" footer="0.31496062992125984"/>
  <pageSetup paperSize="9" scale="94" orientation="portrait" blackAndWhite="1"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I23"/>
  <sheetViews>
    <sheetView showGridLines="0" view="pageBreakPreview" zoomScaleNormal="100" zoomScaleSheetLayoutView="100" workbookViewId="0">
      <selection sqref="A1:K1"/>
    </sheetView>
  </sheetViews>
  <sheetFormatPr defaultRowHeight="17.25" customHeight="1"/>
  <cols>
    <col min="1" max="1" width="4.375" style="473" customWidth="1"/>
    <col min="2" max="2" width="20" style="439" bestFit="1" customWidth="1"/>
    <col min="3" max="3" width="11.625" style="439" customWidth="1"/>
    <col min="4" max="4" width="2.125" style="439" bestFit="1" customWidth="1"/>
    <col min="5" max="5" width="11.625" style="439" customWidth="1"/>
    <col min="6" max="6" width="13.625" style="439" customWidth="1"/>
    <col min="7" max="7" width="4" style="455" customWidth="1"/>
    <col min="8" max="8" width="16.625" style="439" customWidth="1"/>
    <col min="9" max="9" width="4.375" style="439" customWidth="1"/>
    <col min="10" max="16384" width="9" style="439"/>
  </cols>
  <sheetData>
    <row r="1" spans="1:9" ht="17.25" customHeight="1">
      <c r="A1" s="394" t="s">
        <v>819</v>
      </c>
    </row>
    <row r="2" spans="1:9" ht="17.25" customHeight="1">
      <c r="A2" s="1014" t="s">
        <v>803</v>
      </c>
      <c r="B2" s="1014"/>
      <c r="C2" s="1014"/>
      <c r="D2" s="1014"/>
      <c r="E2" s="1014"/>
      <c r="F2" s="1014"/>
      <c r="G2" s="1014"/>
      <c r="H2" s="1014"/>
      <c r="I2" s="1014"/>
    </row>
    <row r="4" spans="1:9" ht="17.25" customHeight="1">
      <c r="B4" s="453" t="s">
        <v>804</v>
      </c>
      <c r="C4" s="1030" t="s">
        <v>805</v>
      </c>
      <c r="D4" s="1030"/>
      <c r="E4" s="1030"/>
      <c r="F4" s="1030"/>
      <c r="G4" s="1030"/>
      <c r="H4" s="1030"/>
    </row>
    <row r="5" spans="1:9" ht="17.25" customHeight="1">
      <c r="B5" s="453" t="s">
        <v>806</v>
      </c>
      <c r="C5" s="1030" t="str">
        <f>ご使用方法・データ入力!D13</f>
        <v>AOTS Co., Ltd.</v>
      </c>
      <c r="D5" s="1030"/>
      <c r="E5" s="1030"/>
      <c r="F5" s="1030"/>
      <c r="G5" s="1030"/>
      <c r="H5" s="1030"/>
    </row>
    <row r="6" spans="1:9" ht="17.25" customHeight="1">
      <c r="B6" s="453"/>
    </row>
    <row r="7" spans="1:9" ht="17.25" customHeight="1">
      <c r="B7" s="453" t="s">
        <v>807</v>
      </c>
      <c r="C7" s="1030" t="str">
        <f>ご使用方法・データ入力!D52</f>
        <v>Kaigai Kenshu Inc.</v>
      </c>
      <c r="D7" s="1030"/>
      <c r="E7" s="1030"/>
      <c r="F7" s="1030"/>
      <c r="G7" s="1030"/>
      <c r="H7" s="1030"/>
    </row>
    <row r="8" spans="1:9" ht="17.25" customHeight="1">
      <c r="B8" s="453" t="s">
        <v>808</v>
      </c>
      <c r="C8" s="1031" t="str">
        <f>ご使用方法・データ入力!D53</f>
        <v>Jakarta Rd. 123, Jakarta, Indonesia</v>
      </c>
      <c r="D8" s="1031"/>
      <c r="E8" s="1031"/>
      <c r="F8" s="1031"/>
      <c r="G8" s="1031"/>
      <c r="H8" s="1031"/>
    </row>
    <row r="9" spans="1:9" ht="17.25" customHeight="1">
      <c r="B9" s="453"/>
      <c r="C9" s="1031"/>
      <c r="D9" s="1031"/>
      <c r="E9" s="1031"/>
      <c r="F9" s="1031"/>
      <c r="G9" s="1031"/>
      <c r="H9" s="1031"/>
    </row>
    <row r="10" spans="1:9" ht="17.25" customHeight="1">
      <c r="B10" s="453" t="s">
        <v>809</v>
      </c>
      <c r="C10" s="1031" t="str">
        <f>ご使用方法・データ入力!D28</f>
        <v>5S and Production Management Training for Leaders at a Manufacutruing Site</v>
      </c>
      <c r="D10" s="1031"/>
      <c r="E10" s="1031"/>
      <c r="F10" s="1031"/>
      <c r="G10" s="1031"/>
      <c r="H10" s="1031"/>
    </row>
    <row r="11" spans="1:9" ht="17.25" customHeight="1">
      <c r="B11" s="453"/>
      <c r="C11" s="1031"/>
      <c r="D11" s="1031"/>
      <c r="E11" s="1031"/>
      <c r="F11" s="1031"/>
      <c r="G11" s="1031"/>
      <c r="H11" s="1031"/>
    </row>
    <row r="12" spans="1:9" ht="17.25" customHeight="1">
      <c r="B12" s="453" t="s">
        <v>810</v>
      </c>
      <c r="C12" s="515">
        <f>'②海外研修実施結果（報告書）'!B13</f>
        <v>44046</v>
      </c>
      <c r="D12" s="440" t="s">
        <v>820</v>
      </c>
      <c r="E12" s="515">
        <f>'②海外研修実施結果（報告書）'!H13</f>
        <v>44055</v>
      </c>
    </row>
    <row r="13" spans="1:9" ht="17.25" customHeight="1">
      <c r="B13" s="453"/>
    </row>
    <row r="14" spans="1:9" ht="17.25" customHeight="1">
      <c r="B14" s="453" t="s">
        <v>811</v>
      </c>
      <c r="C14" s="454" t="s">
        <v>812</v>
      </c>
      <c r="D14" s="1032">
        <v>1500</v>
      </c>
      <c r="E14" s="1032"/>
    </row>
    <row r="15" spans="1:9" ht="17.25" customHeight="1">
      <c r="B15" s="453" t="s">
        <v>813</v>
      </c>
      <c r="C15" s="453">
        <f>'②海外研修実施結果（報告書）'!B15</f>
        <v>20</v>
      </c>
      <c r="D15" s="1016" t="s">
        <v>814</v>
      </c>
      <c r="E15" s="1016"/>
    </row>
    <row r="16" spans="1:9" ht="17.25" customHeight="1">
      <c r="B16" s="453" t="s">
        <v>815</v>
      </c>
      <c r="C16" s="453">
        <f>'②海外研修実施結果（報告書）'!M13</f>
        <v>8</v>
      </c>
      <c r="D16" s="1016" t="s">
        <v>816</v>
      </c>
      <c r="E16" s="1016"/>
    </row>
    <row r="17" spans="2:8" ht="17.25" customHeight="1">
      <c r="B17" s="453" t="s">
        <v>817</v>
      </c>
      <c r="C17" s="453" t="s">
        <v>812</v>
      </c>
      <c r="D17" s="1026">
        <f>D14*C15*C16</f>
        <v>240000</v>
      </c>
      <c r="E17" s="1026"/>
      <c r="F17" s="1026"/>
    </row>
    <row r="19" spans="2:8" ht="17.25" customHeight="1">
      <c r="C19" s="1028"/>
      <c r="D19" s="1028"/>
      <c r="E19" s="1028"/>
      <c r="F19" s="1028"/>
      <c r="G19" s="456"/>
      <c r="H19" s="458">
        <v>43831</v>
      </c>
    </row>
    <row r="20" spans="2:8" ht="17.25" customHeight="1" thickBot="1">
      <c r="C20" s="1029"/>
      <c r="D20" s="1029"/>
      <c r="E20" s="1029"/>
      <c r="F20" s="1029"/>
      <c r="G20" s="456"/>
    </row>
    <row r="21" spans="2:8" ht="17.25" customHeight="1">
      <c r="C21" s="1028" t="s">
        <v>821</v>
      </c>
      <c r="D21" s="1028"/>
      <c r="E21" s="1028"/>
      <c r="F21" s="1028"/>
      <c r="G21" s="457"/>
    </row>
    <row r="22" spans="2:8" ht="17.25" customHeight="1">
      <c r="C22" s="1027" t="s">
        <v>824</v>
      </c>
      <c r="D22" s="1027"/>
      <c r="E22" s="1027"/>
      <c r="F22" s="1027"/>
      <c r="G22" s="456"/>
    </row>
    <row r="23" spans="2:8" ht="17.25" customHeight="1">
      <c r="C23" s="1027" t="s">
        <v>818</v>
      </c>
      <c r="D23" s="1027"/>
      <c r="E23" s="1027"/>
      <c r="F23" s="1027"/>
      <c r="G23" s="456"/>
    </row>
  </sheetData>
  <mergeCells count="14">
    <mergeCell ref="A2:I2"/>
    <mergeCell ref="D17:F17"/>
    <mergeCell ref="C22:F22"/>
    <mergeCell ref="C23:F23"/>
    <mergeCell ref="C19:F20"/>
    <mergeCell ref="C4:H4"/>
    <mergeCell ref="C5:H5"/>
    <mergeCell ref="C7:H7"/>
    <mergeCell ref="C8:H9"/>
    <mergeCell ref="C10:H11"/>
    <mergeCell ref="C21:F21"/>
    <mergeCell ref="D14:E14"/>
    <mergeCell ref="D15:E15"/>
    <mergeCell ref="D16:E16"/>
  </mergeCells>
  <phoneticPr fontId="1"/>
  <printOptions horizontalCentered="1"/>
  <pageMargins left="0.51181102362204722" right="0.51181102362204722" top="0.74803149606299213" bottom="0.55118110236220474" header="0.31496062992125984" footer="0.31496062992125984"/>
  <pageSetup paperSize="9"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I23"/>
  <sheetViews>
    <sheetView showGridLines="0" view="pageBreakPreview" zoomScaleNormal="100" zoomScaleSheetLayoutView="100" workbookViewId="0">
      <selection sqref="A1:K1"/>
    </sheetView>
  </sheetViews>
  <sheetFormatPr defaultRowHeight="17.25" customHeight="1"/>
  <cols>
    <col min="1" max="1" width="4.375" style="473" customWidth="1"/>
    <col min="2" max="2" width="20" style="439" bestFit="1" customWidth="1"/>
    <col min="3" max="3" width="11.625" style="439" customWidth="1"/>
    <col min="4" max="4" width="2.125" style="439" bestFit="1" customWidth="1"/>
    <col min="5" max="5" width="11.625" style="439" customWidth="1"/>
    <col min="6" max="6" width="13.625" style="439" customWidth="1"/>
    <col min="7" max="7" width="4" style="455" customWidth="1"/>
    <col min="8" max="8" width="16.625" style="439" bestFit="1" customWidth="1"/>
    <col min="9" max="9" width="4.375" style="439" customWidth="1"/>
    <col min="10" max="16384" width="9" style="439"/>
  </cols>
  <sheetData>
    <row r="1" spans="1:9" ht="17.25" customHeight="1">
      <c r="A1" s="394" t="s">
        <v>822</v>
      </c>
    </row>
    <row r="2" spans="1:9" ht="17.25" customHeight="1">
      <c r="A2" s="1014" t="s">
        <v>823</v>
      </c>
      <c r="B2" s="1014"/>
      <c r="C2" s="1014"/>
      <c r="D2" s="1014"/>
      <c r="E2" s="1014"/>
      <c r="F2" s="1014"/>
      <c r="G2" s="1014"/>
      <c r="H2" s="1014"/>
      <c r="I2" s="1014"/>
    </row>
    <row r="4" spans="1:9" ht="17.25" customHeight="1">
      <c r="B4" s="453" t="s">
        <v>804</v>
      </c>
      <c r="C4" s="1030" t="s">
        <v>805</v>
      </c>
      <c r="D4" s="1030"/>
      <c r="E4" s="1030"/>
      <c r="F4" s="1030"/>
      <c r="G4" s="1030"/>
      <c r="H4" s="1030"/>
    </row>
    <row r="5" spans="1:9" ht="17.25" customHeight="1">
      <c r="B5" s="453" t="s">
        <v>806</v>
      </c>
      <c r="C5" s="1030" t="str">
        <f>⑩研修協力謝金請求書!C5</f>
        <v>AOTS Co., Ltd.</v>
      </c>
      <c r="D5" s="1030"/>
      <c r="E5" s="1030"/>
      <c r="F5" s="1030"/>
      <c r="G5" s="1030"/>
      <c r="H5" s="1030"/>
    </row>
    <row r="6" spans="1:9" ht="17.25" customHeight="1">
      <c r="B6" s="453"/>
    </row>
    <row r="7" spans="1:9" ht="17.25" customHeight="1">
      <c r="B7" s="453" t="s">
        <v>807</v>
      </c>
      <c r="C7" s="1030" t="str">
        <f>⑩研修協力謝金請求書!C7</f>
        <v>Kaigai Kenshu Inc.</v>
      </c>
      <c r="D7" s="1030"/>
      <c r="E7" s="1030"/>
      <c r="F7" s="1030"/>
      <c r="G7" s="1030"/>
      <c r="H7" s="1030"/>
    </row>
    <row r="8" spans="1:9" ht="17.25" customHeight="1">
      <c r="B8" s="453" t="s">
        <v>808</v>
      </c>
      <c r="C8" s="1031" t="str">
        <f>⑩研修協力謝金請求書!C8</f>
        <v>Jakarta Rd. 123, Jakarta, Indonesia</v>
      </c>
      <c r="D8" s="1031"/>
      <c r="E8" s="1031"/>
      <c r="F8" s="1031"/>
      <c r="G8" s="1031"/>
      <c r="H8" s="1031"/>
    </row>
    <row r="9" spans="1:9" ht="17.25" customHeight="1">
      <c r="B9" s="453"/>
      <c r="C9" s="1031"/>
      <c r="D9" s="1031"/>
      <c r="E9" s="1031"/>
      <c r="F9" s="1031"/>
      <c r="G9" s="1031"/>
      <c r="H9" s="1031"/>
    </row>
    <row r="10" spans="1:9" ht="17.25" customHeight="1">
      <c r="B10" s="453" t="s">
        <v>809</v>
      </c>
      <c r="C10" s="1031" t="str">
        <f>⑩研修協力謝金請求書!C10</f>
        <v>5S and Production Management Training for Leaders at a Manufacutruing Site</v>
      </c>
      <c r="D10" s="1031"/>
      <c r="E10" s="1031"/>
      <c r="F10" s="1031"/>
      <c r="G10" s="1031"/>
      <c r="H10" s="1031"/>
    </row>
    <row r="11" spans="1:9" ht="17.25" customHeight="1">
      <c r="B11" s="453"/>
      <c r="C11" s="1031"/>
      <c r="D11" s="1031"/>
      <c r="E11" s="1031"/>
      <c r="F11" s="1031"/>
      <c r="G11" s="1031"/>
      <c r="H11" s="1031"/>
    </row>
    <row r="12" spans="1:9" ht="17.25" customHeight="1">
      <c r="B12" s="453" t="s">
        <v>810</v>
      </c>
      <c r="C12" s="515">
        <f>⑩研修協力謝金請求書!C12</f>
        <v>44046</v>
      </c>
      <c r="D12" s="440" t="s">
        <v>820</v>
      </c>
      <c r="E12" s="515">
        <f>⑩研修協力謝金請求書!E12</f>
        <v>44055</v>
      </c>
    </row>
    <row r="13" spans="1:9" ht="17.25" customHeight="1">
      <c r="B13" s="453"/>
    </row>
    <row r="14" spans="1:9" ht="17.25" customHeight="1">
      <c r="B14" s="453" t="s">
        <v>811</v>
      </c>
      <c r="C14" s="459" t="str">
        <f>⑩研修協力謝金請求書!C14</f>
        <v>Yen</v>
      </c>
      <c r="D14" s="1034">
        <f>⑩研修協力謝金請求書!D14</f>
        <v>1500</v>
      </c>
      <c r="E14" s="1034"/>
      <c r="F14" s="499"/>
    </row>
    <row r="15" spans="1:9" ht="17.25" customHeight="1">
      <c r="B15" s="453" t="s">
        <v>813</v>
      </c>
      <c r="C15" s="453">
        <f>⑩研修協力謝金請求書!C15</f>
        <v>20</v>
      </c>
      <c r="D15" s="1016" t="s">
        <v>814</v>
      </c>
      <c r="E15" s="1016"/>
    </row>
    <row r="16" spans="1:9" ht="17.25" customHeight="1">
      <c r="B16" s="453" t="s">
        <v>815</v>
      </c>
      <c r="C16" s="453">
        <f>⑩研修協力謝金請求書!C16</f>
        <v>8</v>
      </c>
      <c r="D16" s="1016" t="s">
        <v>816</v>
      </c>
      <c r="E16" s="1016"/>
    </row>
    <row r="17" spans="2:8" ht="17.25" customHeight="1">
      <c r="B17" s="453" t="s">
        <v>817</v>
      </c>
      <c r="C17" s="453" t="s">
        <v>812</v>
      </c>
      <c r="D17" s="1026">
        <f>⑩研修協力謝金請求書!D17</f>
        <v>240000</v>
      </c>
      <c r="E17" s="1026"/>
      <c r="F17" s="1026"/>
    </row>
    <row r="19" spans="2:8" ht="17.25" customHeight="1">
      <c r="C19" s="1028"/>
      <c r="D19" s="1028"/>
      <c r="E19" s="1028"/>
      <c r="F19" s="1028"/>
      <c r="G19" s="456"/>
      <c r="H19" s="458">
        <v>43831</v>
      </c>
    </row>
    <row r="20" spans="2:8" ht="17.25" customHeight="1" thickBot="1">
      <c r="C20" s="1029"/>
      <c r="D20" s="1029"/>
      <c r="E20" s="1029"/>
      <c r="F20" s="1029"/>
      <c r="G20" s="456"/>
    </row>
    <row r="21" spans="2:8" ht="17.25" customHeight="1">
      <c r="C21" s="1035" t="str">
        <f>⑩研修協力謝金請求書!C21</f>
        <v>Mr. XXXXXX</v>
      </c>
      <c r="D21" s="1035"/>
      <c r="E21" s="1035"/>
      <c r="F21" s="1035"/>
      <c r="G21" s="457"/>
    </row>
    <row r="22" spans="2:8" ht="17.25" customHeight="1">
      <c r="C22" s="1033" t="str">
        <f>⑩研修協力謝金請求書!C22</f>
        <v>Director of Secretary（肩書）</v>
      </c>
      <c r="D22" s="1033"/>
      <c r="E22" s="1033"/>
      <c r="F22" s="1033"/>
      <c r="G22" s="456"/>
    </row>
    <row r="23" spans="2:8" ht="17.25" customHeight="1">
      <c r="C23" s="1033" t="s">
        <v>818</v>
      </c>
      <c r="D23" s="1033"/>
      <c r="E23" s="1033"/>
      <c r="F23" s="1033"/>
      <c r="G23" s="456"/>
    </row>
  </sheetData>
  <mergeCells count="14">
    <mergeCell ref="A2:I2"/>
    <mergeCell ref="D17:F17"/>
    <mergeCell ref="C22:F22"/>
    <mergeCell ref="C23:F23"/>
    <mergeCell ref="D14:E14"/>
    <mergeCell ref="D15:E15"/>
    <mergeCell ref="D16:E16"/>
    <mergeCell ref="C19:F20"/>
    <mergeCell ref="C21:F21"/>
    <mergeCell ref="C10:H11"/>
    <mergeCell ref="C4:H4"/>
    <mergeCell ref="C5:H5"/>
    <mergeCell ref="C7:H7"/>
    <mergeCell ref="C8:H9"/>
  </mergeCells>
  <phoneticPr fontId="1"/>
  <printOptions horizontalCentered="1"/>
  <pageMargins left="0.51181102362204722" right="0.51181102362204722" top="0.74803149606299213" bottom="0.55118110236220474" header="0.31496062992125984" footer="0.31496062992125984"/>
  <pageSetup paperSize="9"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I35"/>
  <sheetViews>
    <sheetView showGridLines="0" view="pageBreakPreview" zoomScaleNormal="100" zoomScaleSheetLayoutView="100" workbookViewId="0">
      <selection sqref="A1:K1"/>
    </sheetView>
  </sheetViews>
  <sheetFormatPr defaultRowHeight="17.25" customHeight="1"/>
  <cols>
    <col min="1" max="2" width="3.375" style="3" bestFit="1" customWidth="1"/>
    <col min="3" max="3" width="6.5" style="3" customWidth="1"/>
    <col min="4" max="4" width="9" style="3"/>
    <col min="5" max="5" width="28.25" style="3" customWidth="1"/>
    <col min="6" max="6" width="13" style="429" bestFit="1" customWidth="1"/>
    <col min="7" max="7" width="20.625" style="3" customWidth="1"/>
    <col min="8" max="9" width="10.5" style="3" customWidth="1"/>
    <col min="10" max="16384" width="9" style="3"/>
  </cols>
  <sheetData>
    <row r="2" spans="1:9" ht="17.25" customHeight="1">
      <c r="A2" s="622" t="s">
        <v>880</v>
      </c>
      <c r="B2" s="622"/>
      <c r="C2" s="622"/>
      <c r="D2" s="622"/>
      <c r="E2" s="622"/>
      <c r="F2" s="622"/>
      <c r="G2" s="622"/>
      <c r="H2" s="622"/>
      <c r="I2" s="622"/>
    </row>
    <row r="3" spans="1:9" ht="17.25" customHeight="1">
      <c r="I3" s="427" t="s">
        <v>870</v>
      </c>
    </row>
    <row r="4" spans="1:9" ht="17.25" customHeight="1">
      <c r="A4" s="623" t="s">
        <v>825</v>
      </c>
      <c r="B4" s="623"/>
      <c r="C4" s="623"/>
      <c r="D4" s="623"/>
      <c r="E4" s="510" t="s">
        <v>842</v>
      </c>
      <c r="F4" s="623" t="s">
        <v>843</v>
      </c>
      <c r="G4" s="623"/>
      <c r="H4" s="512" t="s">
        <v>881</v>
      </c>
      <c r="I4" s="512" t="s">
        <v>362</v>
      </c>
    </row>
    <row r="5" spans="1:9" ht="17.25" customHeight="1">
      <c r="A5" s="1036"/>
      <c r="B5" s="1036"/>
      <c r="C5" s="1036"/>
      <c r="D5" s="1036"/>
      <c r="E5" s="1036"/>
      <c r="F5" s="1036"/>
      <c r="G5" s="1036"/>
      <c r="H5" s="1037"/>
      <c r="I5" s="1037"/>
    </row>
    <row r="6" spans="1:9" ht="17.25" customHeight="1">
      <c r="A6" s="1036"/>
      <c r="B6" s="1036"/>
      <c r="C6" s="1036"/>
      <c r="D6" s="1036"/>
      <c r="E6" s="1036"/>
      <c r="F6" s="1036"/>
      <c r="G6" s="1036"/>
      <c r="H6" s="1037"/>
      <c r="I6" s="1037"/>
    </row>
    <row r="7" spans="1:9" s="429" customFormat="1" ht="17.25" customHeight="1">
      <c r="A7" s="1036"/>
      <c r="B7" s="1036"/>
      <c r="C7" s="1036"/>
      <c r="D7" s="1036"/>
      <c r="E7" s="1036"/>
      <c r="F7" s="1036"/>
      <c r="G7" s="1036"/>
      <c r="H7" s="1037"/>
      <c r="I7" s="1037"/>
    </row>
    <row r="8" spans="1:9" s="429" customFormat="1" ht="17.25" customHeight="1">
      <c r="A8" s="1036"/>
      <c r="B8" s="1036"/>
      <c r="C8" s="1036"/>
      <c r="D8" s="1036"/>
      <c r="E8" s="1036"/>
      <c r="F8" s="1036"/>
      <c r="G8" s="1036"/>
      <c r="H8" s="1037"/>
      <c r="I8" s="1037"/>
    </row>
    <row r="9" spans="1:9" s="429" customFormat="1" ht="17.25" customHeight="1">
      <c r="A9" s="1036"/>
      <c r="B9" s="1036"/>
      <c r="C9" s="1036"/>
      <c r="D9" s="1036"/>
      <c r="E9" s="1036"/>
      <c r="F9" s="1036"/>
      <c r="G9" s="1036"/>
      <c r="H9" s="1037"/>
      <c r="I9" s="1037"/>
    </row>
    <row r="10" spans="1:9" s="429" customFormat="1" ht="17.25" customHeight="1">
      <c r="A10" s="1036"/>
      <c r="B10" s="1036"/>
      <c r="C10" s="1036"/>
      <c r="D10" s="1036"/>
      <c r="E10" s="1036"/>
      <c r="F10" s="1036"/>
      <c r="G10" s="1036"/>
      <c r="H10" s="1037"/>
      <c r="I10" s="1037"/>
    </row>
    <row r="11" spans="1:9" s="429" customFormat="1" ht="17.25" customHeight="1">
      <c r="A11" s="1036"/>
      <c r="B11" s="1036"/>
      <c r="C11" s="1036"/>
      <c r="D11" s="1036"/>
      <c r="E11" s="1036"/>
      <c r="F11" s="1036"/>
      <c r="G11" s="1036"/>
      <c r="H11" s="1037"/>
      <c r="I11" s="1037"/>
    </row>
    <row r="12" spans="1:9" s="429" customFormat="1" ht="17.25" customHeight="1">
      <c r="A12" s="1036"/>
      <c r="B12" s="1036"/>
      <c r="C12" s="1036"/>
      <c r="D12" s="1036"/>
      <c r="E12" s="1036"/>
      <c r="F12" s="1036"/>
      <c r="G12" s="1036"/>
      <c r="H12" s="1037"/>
      <c r="I12" s="1037"/>
    </row>
    <row r="13" spans="1:9" s="429" customFormat="1" ht="17.25" customHeight="1">
      <c r="A13" s="1036"/>
      <c r="B13" s="1036"/>
      <c r="C13" s="1036"/>
      <c r="D13" s="1036"/>
      <c r="E13" s="1036"/>
      <c r="F13" s="1036"/>
      <c r="G13" s="1036"/>
      <c r="H13" s="1037"/>
      <c r="I13" s="1037"/>
    </row>
    <row r="14" spans="1:9" s="429" customFormat="1" ht="17.25" customHeight="1">
      <c r="A14" s="1036"/>
      <c r="B14" s="1036"/>
      <c r="C14" s="1036"/>
      <c r="D14" s="1036"/>
      <c r="E14" s="1036"/>
      <c r="F14" s="1036"/>
      <c r="G14" s="1036"/>
      <c r="H14" s="1037"/>
      <c r="I14" s="1037"/>
    </row>
    <row r="15" spans="1:9" s="429" customFormat="1" ht="17.25" customHeight="1">
      <c r="A15" s="1036"/>
      <c r="B15" s="1036"/>
      <c r="C15" s="1036"/>
      <c r="D15" s="1036"/>
      <c r="E15" s="1036"/>
      <c r="F15" s="1036"/>
      <c r="G15" s="1036"/>
      <c r="H15" s="1037"/>
      <c r="I15" s="1037"/>
    </row>
    <row r="16" spans="1:9" s="429" customFormat="1" ht="17.25" customHeight="1">
      <c r="A16" s="1036"/>
      <c r="B16" s="1036"/>
      <c r="C16" s="1036"/>
      <c r="D16" s="1036"/>
      <c r="E16" s="1036"/>
      <c r="F16" s="1036"/>
      <c r="G16" s="1036"/>
      <c r="H16" s="1037"/>
      <c r="I16" s="1037"/>
    </row>
    <row r="17" spans="1:9" s="429" customFormat="1" ht="17.25" customHeight="1">
      <c r="A17" s="1036"/>
      <c r="B17" s="1036"/>
      <c r="C17" s="1036"/>
      <c r="D17" s="1036"/>
      <c r="E17" s="1036"/>
      <c r="F17" s="1036"/>
      <c r="G17" s="1036"/>
      <c r="H17" s="1037"/>
      <c r="I17" s="1037"/>
    </row>
    <row r="18" spans="1:9" ht="17.25" customHeight="1">
      <c r="A18" s="1036"/>
      <c r="B18" s="1036"/>
      <c r="C18" s="1036"/>
      <c r="D18" s="1036"/>
      <c r="E18" s="1036"/>
      <c r="F18" s="1036"/>
      <c r="G18" s="1036"/>
      <c r="H18" s="1037"/>
      <c r="I18" s="1037"/>
    </row>
    <row r="19" spans="1:9" ht="17.25" customHeight="1">
      <c r="A19" s="1036"/>
      <c r="B19" s="1036"/>
      <c r="C19" s="1036"/>
      <c r="D19" s="1036"/>
      <c r="E19" s="1036"/>
      <c r="F19" s="1036"/>
      <c r="G19" s="1036"/>
      <c r="H19" s="1037"/>
      <c r="I19" s="1037"/>
    </row>
    <row r="20" spans="1:9" ht="17.25" customHeight="1">
      <c r="A20" s="1036"/>
      <c r="B20" s="1036"/>
      <c r="C20" s="1036"/>
      <c r="D20" s="1036"/>
      <c r="E20" s="1036"/>
      <c r="F20" s="1036"/>
      <c r="G20" s="1036"/>
      <c r="H20" s="1037"/>
      <c r="I20" s="1037"/>
    </row>
    <row r="21" spans="1:9" ht="17.25" customHeight="1">
      <c r="A21" s="1036"/>
      <c r="B21" s="1036"/>
      <c r="C21" s="1036"/>
      <c r="D21" s="1036"/>
      <c r="E21" s="1036"/>
      <c r="F21" s="1036"/>
      <c r="G21" s="1036"/>
      <c r="H21" s="1037"/>
      <c r="I21" s="1037"/>
    </row>
    <row r="22" spans="1:9" ht="17.25" customHeight="1">
      <c r="A22" s="1036"/>
      <c r="B22" s="1036"/>
      <c r="C22" s="1036"/>
      <c r="D22" s="1036"/>
      <c r="E22" s="1036"/>
      <c r="F22" s="1036"/>
      <c r="G22" s="1036"/>
      <c r="H22" s="1037"/>
      <c r="I22" s="1037"/>
    </row>
    <row r="23" spans="1:9" ht="17.25" customHeight="1">
      <c r="A23" s="1036"/>
      <c r="B23" s="1036"/>
      <c r="C23" s="1036"/>
      <c r="D23" s="1036"/>
      <c r="E23" s="1036"/>
      <c r="F23" s="1036"/>
      <c r="G23" s="1036"/>
      <c r="H23" s="1037"/>
      <c r="I23" s="1037"/>
    </row>
    <row r="24" spans="1:9" ht="17.25" customHeight="1">
      <c r="A24" s="1036"/>
      <c r="B24" s="1036"/>
      <c r="C24" s="1036"/>
      <c r="D24" s="1036"/>
      <c r="E24" s="1036"/>
      <c r="F24" s="1036"/>
      <c r="G24" s="1036"/>
      <c r="H24" s="1037"/>
      <c r="I24" s="1037"/>
    </row>
    <row r="25" spans="1:9" ht="17.25" customHeight="1">
      <c r="G25" s="511" t="s">
        <v>772</v>
      </c>
      <c r="H25" s="434">
        <f>SUM(H5:H24)</f>
        <v>0</v>
      </c>
      <c r="I25" s="434">
        <f>SUM(I5:I24)</f>
        <v>0</v>
      </c>
    </row>
    <row r="27" spans="1:9" s="394" customFormat="1" ht="17.25" customHeight="1">
      <c r="A27" s="391" t="s">
        <v>839</v>
      </c>
      <c r="B27" s="394" t="s">
        <v>840</v>
      </c>
      <c r="C27" s="3"/>
      <c r="D27" s="394" t="s">
        <v>841</v>
      </c>
      <c r="F27" s="429"/>
    </row>
    <row r="28" spans="1:9" s="394" customFormat="1" ht="17.25" customHeight="1">
      <c r="D28" s="394" t="s">
        <v>845</v>
      </c>
      <c r="F28" s="429"/>
    </row>
    <row r="29" spans="1:9" ht="17.25" customHeight="1">
      <c r="A29" s="391" t="s">
        <v>826</v>
      </c>
      <c r="B29" s="3" t="s">
        <v>833</v>
      </c>
      <c r="F29" s="3"/>
    </row>
    <row r="30" spans="1:9" ht="17.25" customHeight="1">
      <c r="B30" s="3" t="s">
        <v>834</v>
      </c>
      <c r="F30" s="3"/>
    </row>
    <row r="31" spans="1:9" ht="17.25" customHeight="1">
      <c r="B31" s="391" t="s">
        <v>827</v>
      </c>
      <c r="C31" s="3" t="s">
        <v>835</v>
      </c>
      <c r="F31" s="3"/>
    </row>
    <row r="32" spans="1:9" ht="17.25" customHeight="1">
      <c r="B32" s="391" t="s">
        <v>828</v>
      </c>
      <c r="C32" s="3" t="s">
        <v>836</v>
      </c>
      <c r="F32" s="3"/>
    </row>
    <row r="33" spans="2:6" ht="17.25" customHeight="1">
      <c r="B33" s="391" t="s">
        <v>829</v>
      </c>
      <c r="C33" s="3" t="s">
        <v>830</v>
      </c>
      <c r="F33" s="3"/>
    </row>
    <row r="34" spans="2:6" ht="17.25" customHeight="1">
      <c r="B34" s="391" t="s">
        <v>831</v>
      </c>
      <c r="C34" s="3" t="s">
        <v>838</v>
      </c>
      <c r="F34" s="3"/>
    </row>
    <row r="35" spans="2:6" ht="17.25" customHeight="1">
      <c r="B35" s="391" t="s">
        <v>832</v>
      </c>
      <c r="C35" s="3" t="s">
        <v>837</v>
      </c>
      <c r="F35" s="3"/>
    </row>
  </sheetData>
  <mergeCells count="53">
    <mergeCell ref="H5:H6"/>
    <mergeCell ref="F9:G10"/>
    <mergeCell ref="F11:G12"/>
    <mergeCell ref="F7:G8"/>
    <mergeCell ref="A4:D4"/>
    <mergeCell ref="A5:D6"/>
    <mergeCell ref="E5:E6"/>
    <mergeCell ref="A13:D14"/>
    <mergeCell ref="E13:E14"/>
    <mergeCell ref="H13:H14"/>
    <mergeCell ref="I13:I14"/>
    <mergeCell ref="F13:G14"/>
    <mergeCell ref="A15:D16"/>
    <mergeCell ref="E15:E16"/>
    <mergeCell ref="H15:H16"/>
    <mergeCell ref="I15:I16"/>
    <mergeCell ref="F15:G16"/>
    <mergeCell ref="A17:D18"/>
    <mergeCell ref="E17:E18"/>
    <mergeCell ref="H17:H18"/>
    <mergeCell ref="I17:I18"/>
    <mergeCell ref="F17:G18"/>
    <mergeCell ref="A19:D20"/>
    <mergeCell ref="E19:E20"/>
    <mergeCell ref="H19:H20"/>
    <mergeCell ref="I19:I20"/>
    <mergeCell ref="F19:G20"/>
    <mergeCell ref="A2:I2"/>
    <mergeCell ref="F4:G4"/>
    <mergeCell ref="A11:D12"/>
    <mergeCell ref="E11:E12"/>
    <mergeCell ref="H11:H12"/>
    <mergeCell ref="I11:I12"/>
    <mergeCell ref="A9:D10"/>
    <mergeCell ref="E9:E10"/>
    <mergeCell ref="H9:H10"/>
    <mergeCell ref="I9:I10"/>
    <mergeCell ref="A7:D8"/>
    <mergeCell ref="E7:E8"/>
    <mergeCell ref="H7:H8"/>
    <mergeCell ref="I7:I8"/>
    <mergeCell ref="I5:I6"/>
    <mergeCell ref="F5:G6"/>
    <mergeCell ref="A21:D22"/>
    <mergeCell ref="E21:E22"/>
    <mergeCell ref="H21:H22"/>
    <mergeCell ref="I21:I22"/>
    <mergeCell ref="F21:G22"/>
    <mergeCell ref="A23:D24"/>
    <mergeCell ref="E23:E24"/>
    <mergeCell ref="H23:H24"/>
    <mergeCell ref="I23:I24"/>
    <mergeCell ref="F23:G24"/>
  </mergeCells>
  <phoneticPr fontId="1"/>
  <printOptions horizontalCentered="1"/>
  <pageMargins left="0.51181102362204722" right="0.51181102362204722" top="0.74803149606299213" bottom="0.55118110236220474" header="0.31496062992125984" footer="0.31496062992125984"/>
  <pageSetup paperSize="9" scale="88" orientation="portrait" blackAndWhite="1"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J33"/>
  <sheetViews>
    <sheetView showGridLines="0" view="pageBreakPreview" zoomScaleNormal="100" zoomScaleSheetLayoutView="100" workbookViewId="0">
      <selection sqref="A1:K1"/>
    </sheetView>
  </sheetViews>
  <sheetFormatPr defaultRowHeight="17.25" customHeight="1"/>
  <cols>
    <col min="1" max="1" width="19.125" style="3" bestFit="1" customWidth="1"/>
    <col min="2" max="8" width="5.625" style="3" customWidth="1"/>
    <col min="9" max="9" width="26.75" style="3" customWidth="1"/>
    <col min="10" max="16384" width="9" style="3"/>
  </cols>
  <sheetData>
    <row r="1" spans="1:9" ht="17.25" customHeight="1">
      <c r="I1" s="462"/>
    </row>
    <row r="2" spans="1:9" ht="17.25" customHeight="1">
      <c r="A2" s="622" t="s">
        <v>846</v>
      </c>
      <c r="B2" s="622"/>
      <c r="C2" s="622"/>
      <c r="D2" s="622"/>
      <c r="E2" s="622"/>
      <c r="F2" s="622"/>
      <c r="G2" s="622"/>
      <c r="H2" s="622"/>
      <c r="I2" s="622"/>
    </row>
    <row r="3" spans="1:9" s="429" customFormat="1" ht="17.25" customHeight="1">
      <c r="A3" s="480"/>
      <c r="B3" s="480"/>
      <c r="C3" s="480"/>
      <c r="D3" s="480"/>
      <c r="E3" s="480"/>
      <c r="F3" s="480"/>
      <c r="G3" s="480"/>
      <c r="H3" s="480"/>
      <c r="I3" s="480"/>
    </row>
    <row r="4" spans="1:9" ht="17.25" customHeight="1">
      <c r="A4" s="462"/>
      <c r="B4" s="462"/>
      <c r="C4" s="462"/>
      <c r="D4" s="462"/>
      <c r="E4" s="462"/>
      <c r="F4" s="462"/>
      <c r="G4" s="462"/>
      <c r="H4" s="462"/>
      <c r="I4" s="462"/>
    </row>
    <row r="5" spans="1:9" ht="17.25" customHeight="1">
      <c r="A5" s="500" t="s">
        <v>847</v>
      </c>
      <c r="B5" s="462"/>
      <c r="C5" s="462"/>
      <c r="D5" s="462"/>
      <c r="E5" s="462"/>
      <c r="F5" s="462"/>
      <c r="G5" s="462"/>
      <c r="H5" s="462"/>
      <c r="I5" s="462"/>
    </row>
    <row r="6" spans="1:9" ht="17.25" customHeight="1">
      <c r="A6" s="461" t="s">
        <v>848</v>
      </c>
      <c r="B6" s="471"/>
      <c r="C6" s="479" t="s">
        <v>862</v>
      </c>
      <c r="D6" s="462" t="s">
        <v>863</v>
      </c>
      <c r="E6" s="479" t="s">
        <v>864</v>
      </c>
      <c r="F6" s="462" t="s">
        <v>865</v>
      </c>
      <c r="G6" s="479" t="s">
        <v>866</v>
      </c>
      <c r="H6" s="462" t="s">
        <v>867</v>
      </c>
      <c r="I6" s="462"/>
    </row>
    <row r="7" spans="1:9" ht="17.25" customHeight="1">
      <c r="A7" s="464"/>
      <c r="B7" s="462"/>
      <c r="C7" s="462"/>
      <c r="D7" s="462"/>
      <c r="E7" s="462"/>
      <c r="F7" s="462"/>
      <c r="G7" s="462"/>
      <c r="H7" s="462"/>
      <c r="I7" s="462"/>
    </row>
    <row r="8" spans="1:9" ht="17.25" customHeight="1">
      <c r="A8" s="461" t="s">
        <v>849</v>
      </c>
      <c r="B8" s="921"/>
      <c r="C8" s="921"/>
      <c r="D8" s="921"/>
      <c r="E8" s="921"/>
      <c r="F8" s="921"/>
      <c r="G8" s="921"/>
      <c r="H8" s="921"/>
      <c r="I8" s="921"/>
    </row>
    <row r="9" spans="1:9" ht="17.25" customHeight="1">
      <c r="A9" s="464"/>
      <c r="B9" s="462"/>
      <c r="C9" s="462"/>
      <c r="D9" s="462"/>
      <c r="E9" s="462"/>
      <c r="F9" s="462"/>
      <c r="G9" s="462"/>
      <c r="H9" s="462"/>
      <c r="I9" s="462"/>
    </row>
    <row r="10" spans="1:9" ht="17.25" customHeight="1">
      <c r="A10" s="461" t="s">
        <v>850</v>
      </c>
      <c r="B10" s="922"/>
      <c r="C10" s="922"/>
      <c r="D10" s="922"/>
      <c r="E10" s="922"/>
      <c r="F10" s="922"/>
      <c r="G10" s="922"/>
      <c r="H10" s="922"/>
      <c r="I10" s="922"/>
    </row>
    <row r="11" spans="1:9" ht="17.25" customHeight="1">
      <c r="A11" s="464"/>
      <c r="B11" s="462"/>
      <c r="C11" s="462"/>
      <c r="D11" s="462"/>
      <c r="E11" s="462"/>
      <c r="F11" s="462"/>
      <c r="G11" s="462"/>
      <c r="H11" s="462"/>
      <c r="I11" s="462"/>
    </row>
    <row r="12" spans="1:9" ht="17.25" customHeight="1">
      <c r="A12" s="461" t="s">
        <v>851</v>
      </c>
      <c r="B12" s="460" t="s">
        <v>860</v>
      </c>
      <c r="C12" s="475"/>
      <c r="D12" s="476" t="s">
        <v>861</v>
      </c>
      <c r="E12" s="474"/>
      <c r="F12" s="462"/>
      <c r="G12" s="462"/>
      <c r="H12" s="462"/>
      <c r="I12" s="462"/>
    </row>
    <row r="13" spans="1:9" ht="17.25" customHeight="1">
      <c r="A13" s="464"/>
      <c r="B13" s="462"/>
      <c r="C13" s="462"/>
      <c r="D13" s="462"/>
      <c r="E13" s="462"/>
      <c r="F13" s="462"/>
      <c r="G13" s="462"/>
      <c r="H13" s="462"/>
      <c r="I13" s="462"/>
    </row>
    <row r="14" spans="1:9" ht="17.25" customHeight="1">
      <c r="A14" s="623" t="s">
        <v>844</v>
      </c>
      <c r="B14" s="1038"/>
      <c r="C14" s="1038"/>
      <c r="D14" s="1038"/>
      <c r="E14" s="1038"/>
      <c r="F14" s="1038"/>
      <c r="G14" s="1038"/>
      <c r="H14" s="1038"/>
      <c r="I14" s="1038"/>
    </row>
    <row r="15" spans="1:9" ht="17.25" customHeight="1">
      <c r="A15" s="623"/>
      <c r="B15" s="1038"/>
      <c r="C15" s="1038"/>
      <c r="D15" s="1038"/>
      <c r="E15" s="1038"/>
      <c r="F15" s="1038"/>
      <c r="G15" s="1038"/>
      <c r="H15" s="1038"/>
      <c r="I15" s="1038"/>
    </row>
    <row r="16" spans="1:9" ht="17.25" customHeight="1">
      <c r="A16" s="464"/>
      <c r="B16" s="462"/>
      <c r="C16" s="462"/>
      <c r="D16" s="462"/>
      <c r="E16" s="462"/>
      <c r="F16" s="462"/>
      <c r="G16" s="462"/>
      <c r="H16" s="462"/>
      <c r="I16" s="462"/>
    </row>
    <row r="17" spans="1:10" ht="17.25" customHeight="1">
      <c r="A17" s="461" t="s">
        <v>852</v>
      </c>
      <c r="B17" s="921"/>
      <c r="C17" s="921"/>
      <c r="D17" s="921"/>
      <c r="E17" s="921"/>
      <c r="F17" s="921"/>
      <c r="G17" s="921"/>
      <c r="H17" s="921"/>
      <c r="I17" s="921"/>
    </row>
    <row r="18" spans="1:10" ht="17.25" customHeight="1">
      <c r="A18" s="462"/>
      <c r="B18" s="462"/>
      <c r="C18" s="462"/>
      <c r="D18" s="462"/>
      <c r="E18" s="462"/>
      <c r="F18" s="462"/>
      <c r="G18" s="462"/>
      <c r="H18" s="462"/>
      <c r="I18" s="462"/>
    </row>
    <row r="19" spans="1:10" ht="17.25" customHeight="1">
      <c r="A19" s="500" t="s">
        <v>853</v>
      </c>
      <c r="B19" s="462"/>
      <c r="C19" s="462"/>
      <c r="D19" s="462"/>
      <c r="E19" s="462"/>
      <c r="F19" s="462"/>
      <c r="G19" s="462"/>
      <c r="H19" s="462"/>
      <c r="I19" s="462"/>
    </row>
    <row r="20" spans="1:10" ht="17.25" customHeight="1">
      <c r="A20" s="510" t="s">
        <v>854</v>
      </c>
      <c r="B20" s="921"/>
      <c r="C20" s="921"/>
      <c r="D20" s="921"/>
      <c r="E20" s="921"/>
      <c r="F20" s="921"/>
      <c r="G20" s="921"/>
      <c r="H20" s="921"/>
      <c r="I20" s="921"/>
      <c r="J20" s="116"/>
    </row>
    <row r="21" spans="1:10" ht="17.25" customHeight="1">
      <c r="A21" s="464"/>
      <c r="B21" s="462"/>
      <c r="C21" s="462"/>
      <c r="D21" s="462"/>
      <c r="E21" s="462"/>
      <c r="F21" s="462"/>
      <c r="G21" s="462"/>
      <c r="H21" s="462"/>
      <c r="I21" s="462"/>
    </row>
    <row r="22" spans="1:10" ht="17.25" customHeight="1">
      <c r="A22" s="510" t="s">
        <v>855</v>
      </c>
      <c r="B22" s="921"/>
      <c r="C22" s="921"/>
      <c r="D22" s="921"/>
      <c r="E22" s="921"/>
      <c r="F22" s="921"/>
      <c r="G22" s="921"/>
      <c r="H22" s="921"/>
      <c r="I22" s="921"/>
      <c r="J22" s="116"/>
    </row>
    <row r="23" spans="1:10" ht="17.25" customHeight="1">
      <c r="A23" s="464"/>
      <c r="B23" s="462"/>
      <c r="C23" s="462"/>
      <c r="D23" s="462"/>
      <c r="E23" s="462"/>
      <c r="F23" s="462"/>
      <c r="G23" s="462"/>
      <c r="H23" s="462"/>
      <c r="I23" s="462"/>
    </row>
    <row r="24" spans="1:10" ht="17.25" customHeight="1">
      <c r="A24" s="461" t="s">
        <v>856</v>
      </c>
      <c r="B24" s="471"/>
      <c r="C24" s="479" t="s">
        <v>862</v>
      </c>
      <c r="D24" s="462" t="s">
        <v>868</v>
      </c>
      <c r="E24" s="462"/>
      <c r="F24" s="479" t="s">
        <v>864</v>
      </c>
      <c r="G24" s="462" t="s">
        <v>869</v>
      </c>
      <c r="H24" s="462"/>
      <c r="I24" s="462"/>
    </row>
    <row r="25" spans="1:10" ht="17.25" customHeight="1">
      <c r="A25" s="464"/>
      <c r="B25" s="462"/>
      <c r="C25" s="462"/>
      <c r="D25" s="462"/>
      <c r="E25" s="462"/>
      <c r="F25" s="462"/>
      <c r="G25" s="462"/>
      <c r="H25" s="462"/>
      <c r="I25" s="462"/>
    </row>
    <row r="26" spans="1:10" ht="17.25" customHeight="1">
      <c r="A26" s="461" t="s">
        <v>857</v>
      </c>
      <c r="B26" s="477"/>
      <c r="C26" s="478"/>
      <c r="D26" s="472"/>
      <c r="E26" s="475"/>
      <c r="F26" s="475"/>
      <c r="G26" s="475"/>
      <c r="H26" s="474"/>
      <c r="I26" s="462"/>
    </row>
    <row r="27" spans="1:10" ht="17.25" customHeight="1">
      <c r="A27" s="464"/>
      <c r="B27" s="462"/>
      <c r="C27" s="462"/>
      <c r="D27" s="462"/>
      <c r="E27" s="462"/>
      <c r="F27" s="462"/>
      <c r="G27" s="462"/>
      <c r="H27" s="462"/>
      <c r="I27" s="462"/>
    </row>
    <row r="28" spans="1:10" ht="17.25" customHeight="1">
      <c r="A28" s="510" t="s">
        <v>858</v>
      </c>
      <c r="B28" s="921"/>
      <c r="C28" s="921"/>
      <c r="D28" s="921"/>
      <c r="E28" s="921"/>
      <c r="F28" s="921"/>
      <c r="G28" s="921"/>
      <c r="H28" s="921"/>
      <c r="I28" s="921"/>
      <c r="J28" s="116"/>
    </row>
    <row r="29" spans="1:10" ht="17.25" customHeight="1">
      <c r="A29" s="462"/>
      <c r="B29" s="462"/>
      <c r="C29" s="462"/>
      <c r="D29" s="462"/>
      <c r="E29" s="462"/>
      <c r="F29" s="462"/>
      <c r="G29" s="462"/>
      <c r="H29" s="462"/>
      <c r="I29" s="462"/>
    </row>
    <row r="30" spans="1:10" ht="17.25" customHeight="1">
      <c r="A30" s="462" t="s">
        <v>859</v>
      </c>
      <c r="B30" s="462"/>
      <c r="C30" s="462"/>
      <c r="D30" s="462"/>
      <c r="E30" s="462"/>
      <c r="F30" s="462"/>
      <c r="G30" s="462"/>
      <c r="H30" s="462"/>
      <c r="I30" s="462"/>
    </row>
    <row r="31" spans="1:10" ht="17.25" customHeight="1">
      <c r="A31" s="764"/>
      <c r="B31" s="764"/>
      <c r="C31" s="764"/>
      <c r="D31" s="764"/>
      <c r="E31" s="764"/>
      <c r="F31" s="764"/>
      <c r="G31" s="764"/>
      <c r="H31" s="764"/>
      <c r="I31" s="764"/>
    </row>
    <row r="32" spans="1:10" ht="17.25" customHeight="1">
      <c r="A32" s="764"/>
      <c r="B32" s="764"/>
      <c r="C32" s="764"/>
      <c r="D32" s="764"/>
      <c r="E32" s="764"/>
      <c r="F32" s="764"/>
      <c r="G32" s="764"/>
      <c r="H32" s="764"/>
      <c r="I32" s="764"/>
    </row>
    <row r="33" spans="1:9" ht="17.25" customHeight="1">
      <c r="A33" s="470"/>
      <c r="B33" s="470"/>
      <c r="C33" s="470"/>
      <c r="D33" s="470"/>
      <c r="E33" s="470"/>
      <c r="F33" s="470"/>
      <c r="G33" s="470"/>
      <c r="H33" s="470"/>
      <c r="I33" s="470"/>
    </row>
  </sheetData>
  <mergeCells count="10">
    <mergeCell ref="B28:I28"/>
    <mergeCell ref="B14:I15"/>
    <mergeCell ref="A31:I32"/>
    <mergeCell ref="A2:I2"/>
    <mergeCell ref="A14:A15"/>
    <mergeCell ref="B17:I17"/>
    <mergeCell ref="B20:I20"/>
    <mergeCell ref="B22:I22"/>
    <mergeCell ref="B8:I8"/>
    <mergeCell ref="B10:I10"/>
  </mergeCells>
  <phoneticPr fontId="1"/>
  <printOptions horizontalCentered="1"/>
  <pageMargins left="0.51181102362204722" right="0.51181102362204722" top="0.74803149606299213" bottom="0.55118110236220474" header="0.31496062992125984" footer="0.31496062992125984"/>
  <pageSetup paperSize="9"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K93"/>
  <sheetViews>
    <sheetView showGridLines="0" view="pageBreakPreview" zoomScaleNormal="100" zoomScaleSheetLayoutView="100" workbookViewId="0">
      <selection sqref="A1:K1"/>
    </sheetView>
  </sheetViews>
  <sheetFormatPr defaultRowHeight="17.25" customHeight="1"/>
  <cols>
    <col min="1" max="1" width="6.375" style="41" bestFit="1" customWidth="1"/>
    <col min="2" max="2" width="5.75" style="3" customWidth="1"/>
    <col min="3" max="3" width="9" style="3" customWidth="1"/>
    <col min="4" max="4" width="7.125" style="3" bestFit="1" customWidth="1"/>
    <col min="5" max="6" width="9" style="3" customWidth="1"/>
    <col min="7" max="8" width="9" style="3"/>
    <col min="9" max="9" width="14.125" style="3" bestFit="1" customWidth="1"/>
    <col min="10" max="10" width="9" style="3"/>
    <col min="11" max="11" width="11.5" style="3" customWidth="1"/>
    <col min="12" max="16384" width="9" style="3"/>
  </cols>
  <sheetData>
    <row r="1" spans="1:11" ht="17.25" customHeight="1">
      <c r="A1" s="615" t="s">
        <v>888</v>
      </c>
      <c r="B1" s="615"/>
      <c r="C1" s="615"/>
      <c r="D1" s="615"/>
      <c r="E1" s="615"/>
      <c r="F1" s="615"/>
      <c r="G1" s="615"/>
      <c r="H1" s="615"/>
      <c r="I1" s="615"/>
      <c r="J1" s="615"/>
      <c r="K1" s="615"/>
    </row>
    <row r="3" spans="1:11" ht="17.25" customHeight="1">
      <c r="A3" s="3" t="s">
        <v>100</v>
      </c>
      <c r="J3" s="626">
        <v>43831</v>
      </c>
      <c r="K3" s="626"/>
    </row>
    <row r="4" spans="1:11" ht="17.25" customHeight="1">
      <c r="A4" s="3" t="s">
        <v>101</v>
      </c>
    </row>
    <row r="6" spans="1:11" ht="17.25" customHeight="1">
      <c r="A6" s="622" t="s">
        <v>23</v>
      </c>
      <c r="B6" s="622"/>
      <c r="C6" s="622"/>
      <c r="D6" s="622"/>
      <c r="E6" s="622"/>
      <c r="F6" s="622"/>
      <c r="G6" s="622"/>
      <c r="H6" s="622"/>
      <c r="I6" s="622"/>
      <c r="J6" s="622"/>
      <c r="K6" s="622"/>
    </row>
    <row r="8" spans="1:11" ht="17.25" customHeight="1">
      <c r="A8" s="623" t="s">
        <v>102</v>
      </c>
      <c r="B8" s="623"/>
      <c r="C8" s="623"/>
      <c r="D8" s="546" t="s">
        <v>216</v>
      </c>
      <c r="E8" s="547"/>
      <c r="F8" s="616" t="str">
        <f>ご使用方法・データ入力!D12</f>
        <v>株式会社AOTS</v>
      </c>
      <c r="G8" s="616"/>
      <c r="H8" s="616"/>
      <c r="I8" s="616"/>
      <c r="J8" s="616"/>
      <c r="K8" s="616"/>
    </row>
    <row r="9" spans="1:11" ht="17.25" customHeight="1">
      <c r="A9" s="623"/>
      <c r="B9" s="623"/>
      <c r="C9" s="623"/>
      <c r="D9" s="619" t="s">
        <v>217</v>
      </c>
      <c r="E9" s="620"/>
      <c r="F9" s="617" t="str">
        <f>ご使用方法・データ入力!D13</f>
        <v>AOTS Co., Ltd.</v>
      </c>
      <c r="G9" s="617"/>
      <c r="H9" s="617"/>
      <c r="I9" s="617"/>
      <c r="J9" s="617"/>
      <c r="K9" s="617"/>
    </row>
    <row r="10" spans="1:11" ht="17.25" customHeight="1">
      <c r="A10" s="623"/>
      <c r="B10" s="623"/>
      <c r="C10" s="623"/>
      <c r="D10" s="619" t="s">
        <v>44</v>
      </c>
      <c r="E10" s="620"/>
      <c r="F10" s="618" t="str">
        <f>ご使用方法・データ入力!D14</f>
        <v>104-0061</v>
      </c>
      <c r="G10" s="618"/>
      <c r="H10" s="618"/>
      <c r="I10" s="618"/>
      <c r="J10" s="618"/>
      <c r="K10" s="618"/>
    </row>
    <row r="11" spans="1:11" ht="17.25" customHeight="1">
      <c r="A11" s="623"/>
      <c r="B11" s="623"/>
      <c r="C11" s="623"/>
      <c r="D11" s="548"/>
      <c r="E11" s="549"/>
      <c r="F11" s="645" t="str">
        <f>ご使用方法・データ入力!D15</f>
        <v>東京都中央区銀座5-12-5</v>
      </c>
      <c r="G11" s="645"/>
      <c r="H11" s="645"/>
      <c r="I11" s="645"/>
      <c r="J11" s="645"/>
      <c r="K11" s="645"/>
    </row>
    <row r="12" spans="1:11" ht="17.25" customHeight="1">
      <c r="A12" s="623"/>
      <c r="B12" s="623"/>
      <c r="C12" s="623"/>
      <c r="D12" s="621"/>
      <c r="E12" s="603"/>
      <c r="F12" s="646"/>
      <c r="G12" s="646"/>
      <c r="H12" s="646"/>
      <c r="I12" s="646"/>
      <c r="J12" s="646"/>
      <c r="K12" s="646"/>
    </row>
    <row r="13" spans="1:11" ht="17.25" customHeight="1">
      <c r="A13" s="623"/>
      <c r="B13" s="623"/>
      <c r="C13" s="623"/>
      <c r="D13" s="637" t="s">
        <v>212</v>
      </c>
      <c r="E13" s="638"/>
      <c r="F13" s="624" t="str">
        <f>ご使用方法・データ入力!D17</f>
        <v>代表取締役</v>
      </c>
      <c r="G13" s="624"/>
      <c r="H13" s="624"/>
      <c r="I13" s="624"/>
      <c r="J13" s="624"/>
      <c r="K13" s="624"/>
    </row>
    <row r="14" spans="1:11" ht="17.25" customHeight="1">
      <c r="A14" s="623"/>
      <c r="B14" s="623"/>
      <c r="C14" s="623"/>
      <c r="D14" s="550" t="s">
        <v>213</v>
      </c>
      <c r="E14" s="551"/>
      <c r="F14" s="625" t="str">
        <f>ご使用方法・データ入力!D18</f>
        <v>田中　太郎</v>
      </c>
      <c r="G14" s="625"/>
      <c r="H14" s="625"/>
      <c r="I14" s="625"/>
      <c r="J14" s="625"/>
      <c r="K14" s="625"/>
    </row>
    <row r="15" spans="1:11" ht="17.25" customHeight="1">
      <c r="A15" s="623" t="s">
        <v>48</v>
      </c>
      <c r="B15" s="623"/>
      <c r="C15" s="623"/>
      <c r="D15" s="640" t="s">
        <v>52</v>
      </c>
      <c r="E15" s="640"/>
      <c r="F15" s="664" t="str">
        <f>ご使用方法・データ入力!D19</f>
        <v>製造本部　製造第1課　課長</v>
      </c>
      <c r="G15" s="664"/>
      <c r="H15" s="664"/>
      <c r="I15" s="664"/>
      <c r="J15" s="664"/>
      <c r="K15" s="664"/>
    </row>
    <row r="16" spans="1:11" ht="17.25" customHeight="1">
      <c r="A16" s="623"/>
      <c r="B16" s="623"/>
      <c r="C16" s="623"/>
      <c r="D16" s="641" t="s">
        <v>51</v>
      </c>
      <c r="E16" s="641"/>
      <c r="F16" s="665" t="str">
        <f>ご使用方法・データ入力!D20</f>
        <v>山田　二郎</v>
      </c>
      <c r="G16" s="665"/>
      <c r="H16" s="665"/>
      <c r="I16" s="665"/>
      <c r="J16" s="665"/>
      <c r="K16" s="665"/>
    </row>
    <row r="17" spans="1:11" ht="17.25" customHeight="1">
      <c r="A17" s="623"/>
      <c r="B17" s="623"/>
      <c r="C17" s="623"/>
      <c r="D17" s="642" t="s">
        <v>103</v>
      </c>
      <c r="E17" s="642"/>
      <c r="F17" s="105" t="s">
        <v>152</v>
      </c>
      <c r="G17" s="666" t="str">
        <f>ご使用方法・データ入力!D21</f>
        <v>03-xxxx-xxxx</v>
      </c>
      <c r="H17" s="667"/>
      <c r="I17" s="47" t="s">
        <v>154</v>
      </c>
      <c r="J17" s="666" t="str">
        <f>ご使用方法・データ入力!D22</f>
        <v>03-xxxx-xxxx</v>
      </c>
      <c r="K17" s="665"/>
    </row>
    <row r="18" spans="1:11" ht="17.25" customHeight="1">
      <c r="A18" s="623"/>
      <c r="B18" s="623"/>
      <c r="C18" s="623"/>
      <c r="D18" s="623"/>
      <c r="E18" s="623"/>
      <c r="F18" s="106" t="s">
        <v>153</v>
      </c>
      <c r="G18" s="639" t="str">
        <f>ご使用方法・データ入力!D23</f>
        <v>yamada@aots.co.jp</v>
      </c>
      <c r="H18" s="625"/>
      <c r="I18" s="625"/>
      <c r="J18" s="625"/>
      <c r="K18" s="625"/>
    </row>
    <row r="20" spans="1:11" ht="17.25" customHeight="1">
      <c r="A20" s="50" t="s">
        <v>104</v>
      </c>
      <c r="B20" s="51" t="s">
        <v>105</v>
      </c>
      <c r="C20" s="51"/>
      <c r="D20" s="52"/>
      <c r="E20" s="52"/>
      <c r="F20" s="52"/>
      <c r="G20" s="52"/>
      <c r="H20" s="52"/>
      <c r="I20" s="52"/>
      <c r="J20" s="52"/>
      <c r="K20" s="45"/>
    </row>
    <row r="21" spans="1:11" ht="17.25" customHeight="1">
      <c r="A21" s="26"/>
      <c r="B21" s="21" t="s">
        <v>220</v>
      </c>
      <c r="C21" s="21"/>
      <c r="D21" s="68" t="s">
        <v>46</v>
      </c>
      <c r="E21" s="610" t="str">
        <f>ご使用方法・データ入力!D30&amp;"・"&amp;ご使用方法・データ入力!D32</f>
        <v>インドネシア・ジャカルタ</v>
      </c>
      <c r="F21" s="610"/>
      <c r="G21" s="610"/>
      <c r="H21" s="610"/>
      <c r="I21" s="21" t="s">
        <v>116</v>
      </c>
      <c r="J21" s="643">
        <f>ご使用方法・データ入力!D34</f>
        <v>20</v>
      </c>
      <c r="K21" s="644"/>
    </row>
    <row r="22" spans="1:11" ht="17.25" customHeight="1">
      <c r="A22" s="26"/>
      <c r="B22" s="21"/>
      <c r="C22" s="21"/>
      <c r="D22" s="68" t="s">
        <v>47</v>
      </c>
      <c r="E22" s="610" t="str">
        <f>ご使用方法・データ入力!D31&amp;", "&amp;ご使用方法・データ入力!D33</f>
        <v>Indonesia, Jakarta</v>
      </c>
      <c r="F22" s="610"/>
      <c r="G22" s="610"/>
      <c r="H22" s="610"/>
      <c r="I22" s="21"/>
      <c r="J22" s="21"/>
      <c r="K22" s="53"/>
    </row>
    <row r="23" spans="1:11" ht="17.25" customHeight="1">
      <c r="A23" s="26"/>
      <c r="B23" s="21" t="s">
        <v>117</v>
      </c>
      <c r="C23" s="21"/>
      <c r="D23" s="21"/>
      <c r="E23" s="21"/>
      <c r="F23" s="21"/>
      <c r="G23" s="21"/>
      <c r="H23" s="21"/>
      <c r="I23" s="21"/>
      <c r="J23" s="21"/>
      <c r="K23" s="53"/>
    </row>
    <row r="24" spans="1:11" ht="17.25" customHeight="1">
      <c r="A24" s="26"/>
      <c r="B24" s="631"/>
      <c r="C24" s="631"/>
      <c r="D24" s="631"/>
      <c r="E24" s="631"/>
      <c r="F24" s="631"/>
      <c r="G24" s="631"/>
      <c r="H24" s="631"/>
      <c r="I24" s="631"/>
      <c r="J24" s="631"/>
      <c r="K24" s="632"/>
    </row>
    <row r="25" spans="1:11" ht="17.25" customHeight="1">
      <c r="A25" s="26"/>
      <c r="B25" s="631"/>
      <c r="C25" s="631"/>
      <c r="D25" s="631"/>
      <c r="E25" s="631"/>
      <c r="F25" s="631"/>
      <c r="G25" s="631"/>
      <c r="H25" s="631"/>
      <c r="I25" s="631"/>
      <c r="J25" s="631"/>
      <c r="K25" s="632"/>
    </row>
    <row r="26" spans="1:11" ht="17.25" customHeight="1">
      <c r="A26" s="25"/>
      <c r="B26" s="633"/>
      <c r="C26" s="633"/>
      <c r="D26" s="633"/>
      <c r="E26" s="633"/>
      <c r="F26" s="633"/>
      <c r="G26" s="633"/>
      <c r="H26" s="633"/>
      <c r="I26" s="633"/>
      <c r="J26" s="633"/>
      <c r="K26" s="634"/>
    </row>
    <row r="27" spans="1:11" ht="17.25" customHeight="1">
      <c r="A27" s="50" t="s">
        <v>106</v>
      </c>
      <c r="B27" s="51" t="s">
        <v>107</v>
      </c>
      <c r="C27" s="52"/>
      <c r="D27" s="52"/>
      <c r="E27" s="52"/>
      <c r="F27" s="52"/>
      <c r="G27" s="52"/>
      <c r="H27" s="52"/>
      <c r="I27" s="52"/>
      <c r="J27" s="52"/>
      <c r="K27" s="45"/>
    </row>
    <row r="28" spans="1:11" ht="17.25" customHeight="1">
      <c r="A28" s="26"/>
      <c r="B28" s="21" t="s">
        <v>118</v>
      </c>
      <c r="C28" s="611" t="str">
        <f>ご使用方法・データ入力!D26</f>
        <v>現場リーダーのための5Sの基本と生産管理研修</v>
      </c>
      <c r="D28" s="611"/>
      <c r="E28" s="611"/>
      <c r="F28" s="611"/>
      <c r="G28" s="611"/>
      <c r="H28" s="611"/>
      <c r="I28" s="611"/>
      <c r="J28" s="611"/>
      <c r="K28" s="612"/>
    </row>
    <row r="29" spans="1:11" ht="17.25" customHeight="1">
      <c r="A29" s="26"/>
      <c r="B29" s="21"/>
      <c r="C29" s="611"/>
      <c r="D29" s="611"/>
      <c r="E29" s="611"/>
      <c r="F29" s="611"/>
      <c r="G29" s="611"/>
      <c r="H29" s="611"/>
      <c r="I29" s="611"/>
      <c r="J29" s="611"/>
      <c r="K29" s="612"/>
    </row>
    <row r="30" spans="1:11" ht="17.25" customHeight="1">
      <c r="A30" s="26"/>
      <c r="B30" s="21" t="s">
        <v>119</v>
      </c>
      <c r="C30" s="611" t="str">
        <f>ご使用方法・データ入力!D28</f>
        <v>5S and Production Management Training for Leaders at a Manufacutruing Site</v>
      </c>
      <c r="D30" s="611"/>
      <c r="E30" s="611"/>
      <c r="F30" s="611"/>
      <c r="G30" s="611"/>
      <c r="H30" s="611"/>
      <c r="I30" s="611"/>
      <c r="J30" s="611"/>
      <c r="K30" s="612"/>
    </row>
    <row r="31" spans="1:11" ht="17.25" customHeight="1">
      <c r="A31" s="25"/>
      <c r="B31" s="54"/>
      <c r="C31" s="613"/>
      <c r="D31" s="613"/>
      <c r="E31" s="613"/>
      <c r="F31" s="613"/>
      <c r="G31" s="613"/>
      <c r="H31" s="613"/>
      <c r="I31" s="613"/>
      <c r="J31" s="613"/>
      <c r="K31" s="614"/>
    </row>
    <row r="32" spans="1:11" ht="17.25" customHeight="1">
      <c r="A32" s="50" t="s">
        <v>108</v>
      </c>
      <c r="B32" s="55" t="s">
        <v>934</v>
      </c>
      <c r="C32" s="52"/>
      <c r="D32" s="52"/>
      <c r="E32" s="52"/>
      <c r="F32" s="52"/>
      <c r="G32" s="52"/>
      <c r="H32" s="52"/>
      <c r="I32" s="52"/>
      <c r="J32" s="52"/>
      <c r="K32" s="45"/>
    </row>
    <row r="33" spans="1:11" ht="17.25" customHeight="1">
      <c r="A33" s="26"/>
      <c r="B33" s="553"/>
      <c r="C33" s="553"/>
      <c r="D33" s="553"/>
      <c r="E33" s="553"/>
      <c r="F33" s="553"/>
      <c r="G33" s="553"/>
      <c r="H33" s="553"/>
      <c r="I33" s="553"/>
      <c r="J33" s="553"/>
      <c r="K33" s="554"/>
    </row>
    <row r="34" spans="1:11" ht="17.25" customHeight="1">
      <c r="A34" s="26"/>
      <c r="B34" s="553"/>
      <c r="C34" s="553"/>
      <c r="D34" s="553"/>
      <c r="E34" s="553"/>
      <c r="F34" s="553"/>
      <c r="G34" s="553"/>
      <c r="H34" s="553"/>
      <c r="I34" s="553"/>
      <c r="J34" s="553"/>
      <c r="K34" s="554"/>
    </row>
    <row r="35" spans="1:11" ht="17.25" customHeight="1">
      <c r="A35" s="26"/>
      <c r="B35" s="553"/>
      <c r="C35" s="553"/>
      <c r="D35" s="553"/>
      <c r="E35" s="553"/>
      <c r="F35" s="553"/>
      <c r="G35" s="553"/>
      <c r="H35" s="553"/>
      <c r="I35" s="553"/>
      <c r="J35" s="553"/>
      <c r="K35" s="554"/>
    </row>
    <row r="36" spans="1:11" ht="17.25" customHeight="1">
      <c r="A36" s="25"/>
      <c r="B36" s="556"/>
      <c r="C36" s="556"/>
      <c r="D36" s="556"/>
      <c r="E36" s="556"/>
      <c r="F36" s="556"/>
      <c r="G36" s="556"/>
      <c r="H36" s="556"/>
      <c r="I36" s="556"/>
      <c r="J36" s="556"/>
      <c r="K36" s="557"/>
    </row>
    <row r="37" spans="1:11" ht="17.25" customHeight="1">
      <c r="A37" s="50" t="s">
        <v>109</v>
      </c>
      <c r="B37" s="55" t="s">
        <v>155</v>
      </c>
      <c r="C37" s="52"/>
      <c r="D37" s="52"/>
      <c r="E37" s="52"/>
      <c r="F37" s="52"/>
      <c r="G37" s="52"/>
      <c r="H37" s="52"/>
      <c r="I37" s="52"/>
      <c r="J37" s="52"/>
      <c r="K37" s="45"/>
    </row>
    <row r="38" spans="1:11" ht="17.25" customHeight="1">
      <c r="A38" s="25"/>
      <c r="B38" s="60" t="s">
        <v>110</v>
      </c>
      <c r="C38" s="54" t="s">
        <v>111</v>
      </c>
      <c r="D38" s="60" t="s">
        <v>156</v>
      </c>
      <c r="E38" s="54" t="s">
        <v>112</v>
      </c>
      <c r="F38" s="54" t="s">
        <v>113</v>
      </c>
      <c r="G38" s="54"/>
      <c r="H38" s="54"/>
      <c r="I38" s="54"/>
      <c r="J38" s="54"/>
      <c r="K38" s="46"/>
    </row>
    <row r="39" spans="1:11" ht="17.25" customHeight="1">
      <c r="A39" s="50" t="s">
        <v>114</v>
      </c>
      <c r="B39" s="51" t="s">
        <v>115</v>
      </c>
      <c r="C39" s="52"/>
      <c r="D39" s="52"/>
      <c r="E39" s="52"/>
      <c r="F39" s="52"/>
      <c r="G39" s="52"/>
      <c r="H39" s="52"/>
      <c r="I39" s="52"/>
      <c r="J39" s="52"/>
      <c r="K39" s="45"/>
    </row>
    <row r="40" spans="1:11" ht="17.25" customHeight="1">
      <c r="A40" s="26"/>
      <c r="B40" s="48" t="s">
        <v>120</v>
      </c>
      <c r="C40" s="21"/>
      <c r="D40" s="21"/>
      <c r="E40" s="21"/>
      <c r="F40" s="21"/>
      <c r="G40" s="21"/>
      <c r="H40" s="21"/>
      <c r="I40" s="21"/>
      <c r="J40" s="21"/>
      <c r="K40" s="53"/>
    </row>
    <row r="41" spans="1:11" ht="17.25" customHeight="1">
      <c r="A41" s="26"/>
      <c r="B41" s="631"/>
      <c r="C41" s="631"/>
      <c r="D41" s="631"/>
      <c r="E41" s="631"/>
      <c r="F41" s="631"/>
      <c r="G41" s="631"/>
      <c r="H41" s="631"/>
      <c r="I41" s="631"/>
      <c r="J41" s="631"/>
      <c r="K41" s="632"/>
    </row>
    <row r="42" spans="1:11" ht="17.25" customHeight="1">
      <c r="A42" s="26"/>
      <c r="B42" s="631"/>
      <c r="C42" s="631"/>
      <c r="D42" s="631"/>
      <c r="E42" s="631"/>
      <c r="F42" s="631"/>
      <c r="G42" s="631"/>
      <c r="H42" s="631"/>
      <c r="I42" s="631"/>
      <c r="J42" s="631"/>
      <c r="K42" s="632"/>
    </row>
    <row r="43" spans="1:11" ht="17.25" customHeight="1">
      <c r="A43" s="26"/>
      <c r="B43" s="631"/>
      <c r="C43" s="631"/>
      <c r="D43" s="631"/>
      <c r="E43" s="631"/>
      <c r="F43" s="631"/>
      <c r="G43" s="631"/>
      <c r="H43" s="631"/>
      <c r="I43" s="631"/>
      <c r="J43" s="631"/>
      <c r="K43" s="632"/>
    </row>
    <row r="44" spans="1:11" ht="17.25" customHeight="1">
      <c r="A44" s="26"/>
      <c r="B44" s="631"/>
      <c r="C44" s="631"/>
      <c r="D44" s="631"/>
      <c r="E44" s="631"/>
      <c r="F44" s="631"/>
      <c r="G44" s="631"/>
      <c r="H44" s="631"/>
      <c r="I44" s="631"/>
      <c r="J44" s="631"/>
      <c r="K44" s="632"/>
    </row>
    <row r="45" spans="1:11" ht="17.25" customHeight="1">
      <c r="A45" s="26"/>
      <c r="B45" s="48" t="s">
        <v>121</v>
      </c>
      <c r="C45" s="21"/>
      <c r="D45" s="21"/>
      <c r="E45" s="21"/>
      <c r="F45" s="21"/>
      <c r="G45" s="21"/>
      <c r="H45" s="21"/>
      <c r="I45" s="21"/>
      <c r="J45" s="21"/>
      <c r="K45" s="53"/>
    </row>
    <row r="46" spans="1:11" ht="17.25" customHeight="1">
      <c r="A46" s="26"/>
      <c r="B46" s="631"/>
      <c r="C46" s="631"/>
      <c r="D46" s="631"/>
      <c r="E46" s="631"/>
      <c r="F46" s="631"/>
      <c r="G46" s="631"/>
      <c r="H46" s="631"/>
      <c r="I46" s="631"/>
      <c r="J46" s="631"/>
      <c r="K46" s="632"/>
    </row>
    <row r="47" spans="1:11" ht="17.25" customHeight="1">
      <c r="A47" s="26"/>
      <c r="B47" s="631"/>
      <c r="C47" s="631"/>
      <c r="D47" s="631"/>
      <c r="E47" s="631"/>
      <c r="F47" s="631"/>
      <c r="G47" s="631"/>
      <c r="H47" s="631"/>
      <c r="I47" s="631"/>
      <c r="J47" s="631"/>
      <c r="K47" s="632"/>
    </row>
    <row r="48" spans="1:11" ht="17.25" customHeight="1">
      <c r="A48" s="26"/>
      <c r="B48" s="631"/>
      <c r="C48" s="631"/>
      <c r="D48" s="631"/>
      <c r="E48" s="631"/>
      <c r="F48" s="631"/>
      <c r="G48" s="631"/>
      <c r="H48" s="631"/>
      <c r="I48" s="631"/>
      <c r="J48" s="631"/>
      <c r="K48" s="632"/>
    </row>
    <row r="49" spans="1:11" ht="17.25" customHeight="1">
      <c r="A49" s="25"/>
      <c r="B49" s="633"/>
      <c r="C49" s="633"/>
      <c r="D49" s="633"/>
      <c r="E49" s="633"/>
      <c r="F49" s="633"/>
      <c r="G49" s="633"/>
      <c r="H49" s="633"/>
      <c r="I49" s="633"/>
      <c r="J49" s="633"/>
      <c r="K49" s="634"/>
    </row>
    <row r="50" spans="1:11" ht="17.25" customHeight="1">
      <c r="A50" s="56" t="s">
        <v>122</v>
      </c>
      <c r="B50" s="57" t="s">
        <v>123</v>
      </c>
      <c r="C50" s="58"/>
      <c r="D50" s="58"/>
      <c r="E50" s="58"/>
      <c r="F50" s="58"/>
      <c r="G50" s="635">
        <f>ご使用方法・データ入力!D35</f>
        <v>44046</v>
      </c>
      <c r="H50" s="635"/>
      <c r="I50" s="61">
        <f>ご使用方法・データ入力!D37</f>
        <v>8</v>
      </c>
      <c r="J50" s="58"/>
      <c r="K50" s="44"/>
    </row>
    <row r="51" spans="1:11" ht="17.25" customHeight="1">
      <c r="A51" s="56" t="s">
        <v>124</v>
      </c>
      <c r="B51" s="57" t="s">
        <v>893</v>
      </c>
      <c r="C51" s="58"/>
      <c r="D51" s="58"/>
      <c r="E51" s="636">
        <v>0</v>
      </c>
      <c r="F51" s="636"/>
      <c r="G51" s="636"/>
      <c r="H51" s="58"/>
      <c r="I51" s="58"/>
      <c r="J51" s="58"/>
      <c r="K51" s="44"/>
    </row>
    <row r="52" spans="1:11" ht="17.25" customHeight="1">
      <c r="A52" s="50" t="s">
        <v>125</v>
      </c>
      <c r="B52" s="51" t="s">
        <v>126</v>
      </c>
      <c r="C52" s="52"/>
      <c r="D52" s="52"/>
      <c r="E52" s="52"/>
      <c r="F52" s="52"/>
      <c r="G52" s="52"/>
      <c r="H52" s="52"/>
      <c r="I52" s="52"/>
      <c r="J52" s="52"/>
      <c r="K52" s="45"/>
    </row>
    <row r="53" spans="1:11" ht="17.25" customHeight="1">
      <c r="A53" s="26"/>
      <c r="B53" s="21" t="s">
        <v>127</v>
      </c>
      <c r="C53" s="21"/>
      <c r="D53" s="21" t="str">
        <f>ご使用方法・データ入力!D41</f>
        <v>推薦</v>
      </c>
      <c r="E53" s="21"/>
      <c r="F53" s="21"/>
      <c r="G53" s="21"/>
      <c r="H53" s="21"/>
      <c r="I53" s="21"/>
      <c r="J53" s="21"/>
      <c r="K53" s="53"/>
    </row>
    <row r="54" spans="1:11" ht="17.25" customHeight="1">
      <c r="A54" s="26"/>
      <c r="B54" s="21" t="s">
        <v>128</v>
      </c>
      <c r="C54" s="21"/>
      <c r="D54" s="21"/>
      <c r="E54" s="21"/>
      <c r="F54" s="21"/>
      <c r="G54" s="21"/>
      <c r="H54" s="21"/>
      <c r="I54" s="21"/>
      <c r="J54" s="21"/>
      <c r="K54" s="53"/>
    </row>
    <row r="55" spans="1:11" ht="17.25" customHeight="1">
      <c r="A55" s="26"/>
      <c r="B55" s="553"/>
      <c r="C55" s="553"/>
      <c r="D55" s="553"/>
      <c r="E55" s="553"/>
      <c r="F55" s="553"/>
      <c r="G55" s="553"/>
      <c r="H55" s="553"/>
      <c r="I55" s="553"/>
      <c r="J55" s="553"/>
      <c r="K55" s="554"/>
    </row>
    <row r="56" spans="1:11" ht="17.25" customHeight="1">
      <c r="A56" s="26"/>
      <c r="B56" s="553"/>
      <c r="C56" s="553"/>
      <c r="D56" s="553"/>
      <c r="E56" s="553"/>
      <c r="F56" s="553"/>
      <c r="G56" s="553"/>
      <c r="H56" s="553"/>
      <c r="I56" s="553"/>
      <c r="J56" s="553"/>
      <c r="K56" s="554"/>
    </row>
    <row r="57" spans="1:11" ht="17.25" customHeight="1">
      <c r="A57" s="25"/>
      <c r="B57" s="556"/>
      <c r="C57" s="556"/>
      <c r="D57" s="556"/>
      <c r="E57" s="556"/>
      <c r="F57" s="556"/>
      <c r="G57" s="556"/>
      <c r="H57" s="556"/>
      <c r="I57" s="556"/>
      <c r="J57" s="556"/>
      <c r="K57" s="557"/>
    </row>
    <row r="58" spans="1:11" ht="17.25" customHeight="1">
      <c r="A58" s="50" t="s">
        <v>129</v>
      </c>
      <c r="B58" s="51" t="s">
        <v>130</v>
      </c>
      <c r="C58" s="52"/>
      <c r="D58" s="52"/>
      <c r="E58" s="52"/>
      <c r="F58" s="52"/>
      <c r="G58" s="52"/>
      <c r="H58" s="52"/>
      <c r="I58" s="52"/>
      <c r="J58" s="52"/>
      <c r="K58" s="45"/>
    </row>
    <row r="59" spans="1:11" ht="17.25" customHeight="1">
      <c r="A59" s="26"/>
      <c r="B59" s="21" t="s">
        <v>131</v>
      </c>
      <c r="C59" s="21"/>
      <c r="D59" s="49">
        <f>ご使用方法・データ入力!D38</f>
        <v>1</v>
      </c>
      <c r="E59" s="21"/>
      <c r="F59" s="21"/>
      <c r="G59" s="21" t="s">
        <v>132</v>
      </c>
      <c r="H59" s="648" t="str">
        <f>ご使用方法・データ入力!D39</f>
        <v>英語</v>
      </c>
      <c r="I59" s="648"/>
      <c r="J59" s="648"/>
      <c r="K59" s="649"/>
    </row>
    <row r="60" spans="1:11" ht="17.25" customHeight="1">
      <c r="A60" s="25"/>
      <c r="B60" s="54" t="s">
        <v>133</v>
      </c>
      <c r="C60" s="54"/>
      <c r="D60" s="627" t="str">
        <f>IF(ご使用方法・データ入力!D40="","なし",ご使用方法・データ入力!D39)</f>
        <v>英語</v>
      </c>
      <c r="E60" s="627"/>
      <c r="F60" s="627"/>
      <c r="G60" s="59" t="str">
        <f>IF(ご使用方法・データ入力!D40="","","⇔")</f>
        <v>⇔</v>
      </c>
      <c r="H60" s="627" t="str">
        <f>IF(ご使用方法・データ入力!D40="","",ご使用方法・データ入力!D40)</f>
        <v>インドネシア語</v>
      </c>
      <c r="I60" s="627"/>
      <c r="J60" s="627"/>
      <c r="K60" s="46"/>
    </row>
    <row r="61" spans="1:11" ht="17.25" customHeight="1">
      <c r="A61" s="50" t="s">
        <v>134</v>
      </c>
      <c r="B61" s="51" t="s">
        <v>135</v>
      </c>
      <c r="C61" s="52"/>
      <c r="D61" s="52"/>
      <c r="E61" s="52"/>
      <c r="F61" s="52"/>
      <c r="G61" s="52"/>
      <c r="H61" s="52"/>
      <c r="I61" s="52"/>
      <c r="J61" s="52"/>
      <c r="K61" s="45"/>
    </row>
    <row r="62" spans="1:11" ht="17.25" customHeight="1">
      <c r="A62" s="26"/>
      <c r="B62" s="21" t="s">
        <v>136</v>
      </c>
      <c r="C62" s="21"/>
      <c r="D62" s="610" t="str">
        <f>ご使用方法・データ入力!D52</f>
        <v>Kaigai Kenshu Inc.</v>
      </c>
      <c r="E62" s="610"/>
      <c r="F62" s="610"/>
      <c r="G62" s="610"/>
      <c r="H62" s="610"/>
      <c r="I62" s="610"/>
      <c r="J62" s="610"/>
      <c r="K62" s="628"/>
    </row>
    <row r="63" spans="1:11" ht="17.25" customHeight="1">
      <c r="A63" s="25"/>
      <c r="B63" s="54" t="s">
        <v>138</v>
      </c>
      <c r="C63" s="54"/>
      <c r="D63" s="629" t="str">
        <f>ご使用方法・データ入力!D57</f>
        <v>例）子会社、取引先、販売代理店等</v>
      </c>
      <c r="E63" s="629"/>
      <c r="F63" s="629"/>
      <c r="G63" s="629"/>
      <c r="H63" s="629"/>
      <c r="I63" s="629"/>
      <c r="J63" s="629"/>
      <c r="K63" s="630"/>
    </row>
    <row r="64" spans="1:11" ht="17.25" customHeight="1">
      <c r="A64" s="50" t="s">
        <v>139</v>
      </c>
      <c r="B64" s="51" t="s">
        <v>140</v>
      </c>
      <c r="C64" s="52"/>
      <c r="D64" s="52"/>
      <c r="E64" s="52"/>
      <c r="F64" s="52"/>
      <c r="G64" s="52"/>
      <c r="H64" s="52"/>
      <c r="I64" s="52"/>
      <c r="J64" s="52"/>
      <c r="K64" s="45"/>
    </row>
    <row r="65" spans="1:11" ht="17.25" customHeight="1">
      <c r="A65" s="26"/>
      <c r="B65" s="66" t="s">
        <v>110</v>
      </c>
      <c r="C65" s="21" t="s">
        <v>141</v>
      </c>
      <c r="D65" s="66" t="s">
        <v>156</v>
      </c>
      <c r="E65" s="21" t="s">
        <v>142</v>
      </c>
      <c r="F65" s="21"/>
      <c r="G65" s="21"/>
      <c r="H65" s="21"/>
      <c r="I65" s="21"/>
      <c r="J65" s="21"/>
      <c r="K65" s="53"/>
    </row>
    <row r="66" spans="1:11" ht="17.25" customHeight="1">
      <c r="A66" s="26"/>
      <c r="B66" s="21" t="s">
        <v>143</v>
      </c>
      <c r="C66" s="21"/>
      <c r="D66" s="650"/>
      <c r="E66" s="650"/>
      <c r="F66" s="650"/>
      <c r="G66" s="650"/>
      <c r="H66" s="650"/>
      <c r="I66" s="650"/>
      <c r="J66" s="650"/>
      <c r="K66" s="651"/>
    </row>
    <row r="67" spans="1:11" ht="17.25" customHeight="1">
      <c r="A67" s="25"/>
      <c r="B67" s="54" t="s">
        <v>138</v>
      </c>
      <c r="C67" s="54"/>
      <c r="D67" s="652"/>
      <c r="E67" s="652"/>
      <c r="F67" s="652"/>
      <c r="G67" s="652"/>
      <c r="H67" s="652"/>
      <c r="I67" s="652"/>
      <c r="J67" s="652"/>
      <c r="K67" s="653"/>
    </row>
    <row r="68" spans="1:11" ht="17.25" customHeight="1">
      <c r="A68" s="50" t="s">
        <v>144</v>
      </c>
      <c r="B68" s="51" t="s">
        <v>145</v>
      </c>
      <c r="C68" s="52"/>
      <c r="D68" s="52"/>
      <c r="E68" s="52"/>
      <c r="F68" s="52"/>
      <c r="G68" s="52"/>
      <c r="H68" s="52"/>
      <c r="I68" s="52"/>
      <c r="J68" s="52"/>
      <c r="K68" s="45"/>
    </row>
    <row r="69" spans="1:11" ht="17.25" customHeight="1">
      <c r="A69" s="25"/>
      <c r="B69" s="60" t="s">
        <v>156</v>
      </c>
      <c r="C69" s="54" t="s">
        <v>937</v>
      </c>
      <c r="D69" s="54"/>
      <c r="E69" s="54"/>
      <c r="F69" s="54"/>
      <c r="G69" s="54"/>
      <c r="H69" s="54"/>
      <c r="I69" s="54"/>
      <c r="J69" s="54"/>
      <c r="K69" s="46"/>
    </row>
    <row r="71" spans="1:11" ht="17.25" customHeight="1">
      <c r="A71" s="41" t="s">
        <v>146</v>
      </c>
      <c r="B71" s="3" t="s">
        <v>680</v>
      </c>
    </row>
    <row r="72" spans="1:11" ht="17.25" customHeight="1">
      <c r="A72" s="41" t="s">
        <v>147</v>
      </c>
      <c r="B72" s="647" t="s">
        <v>287</v>
      </c>
      <c r="C72" s="647"/>
      <c r="D72" s="647"/>
      <c r="E72" s="647"/>
      <c r="F72" s="647"/>
      <c r="G72" s="647"/>
      <c r="H72" s="647"/>
      <c r="I72" s="647"/>
      <c r="J72" s="647"/>
      <c r="K72" s="647"/>
    </row>
    <row r="73" spans="1:11" ht="17.25" customHeight="1">
      <c r="B73" s="647"/>
      <c r="C73" s="647"/>
      <c r="D73" s="647"/>
      <c r="E73" s="647"/>
      <c r="F73" s="647"/>
      <c r="G73" s="647"/>
      <c r="H73" s="647"/>
      <c r="I73" s="647"/>
      <c r="J73" s="647"/>
      <c r="K73" s="647"/>
    </row>
    <row r="74" spans="1:11" ht="17.25" customHeight="1">
      <c r="B74" s="647"/>
      <c r="C74" s="647"/>
      <c r="D74" s="647"/>
      <c r="E74" s="647"/>
      <c r="F74" s="647"/>
      <c r="G74" s="647"/>
      <c r="H74" s="647"/>
      <c r="I74" s="647"/>
      <c r="J74" s="647"/>
      <c r="K74" s="647"/>
    </row>
    <row r="75" spans="1:11" ht="17.25" customHeight="1">
      <c r="B75" s="647"/>
      <c r="C75" s="647"/>
      <c r="D75" s="647"/>
      <c r="E75" s="647"/>
      <c r="F75" s="647"/>
      <c r="G75" s="647"/>
      <c r="H75" s="647"/>
      <c r="I75" s="647"/>
      <c r="J75" s="647"/>
      <c r="K75" s="647"/>
    </row>
    <row r="76" spans="1:11" ht="17.25" customHeight="1">
      <c r="B76" s="647"/>
      <c r="C76" s="647"/>
      <c r="D76" s="647"/>
      <c r="E76" s="647"/>
      <c r="F76" s="647"/>
      <c r="G76" s="647"/>
      <c r="H76" s="647"/>
      <c r="I76" s="647"/>
      <c r="J76" s="647"/>
      <c r="K76" s="647"/>
    </row>
    <row r="77" spans="1:11" ht="17.25" customHeight="1" thickBot="1">
      <c r="B77" s="647"/>
      <c r="C77" s="647"/>
      <c r="D77" s="647"/>
      <c r="E77" s="647"/>
      <c r="F77" s="647"/>
      <c r="G77" s="647"/>
      <c r="H77" s="647"/>
      <c r="I77" s="647"/>
      <c r="J77" s="647"/>
      <c r="K77" s="647"/>
    </row>
    <row r="78" spans="1:11" ht="17.25" customHeight="1">
      <c r="B78" s="139"/>
      <c r="C78" s="139"/>
      <c r="D78" s="654" t="s">
        <v>150</v>
      </c>
      <c r="E78" s="655"/>
      <c r="F78" s="655"/>
      <c r="G78" s="655"/>
      <c r="H78" s="655"/>
      <c r="I78" s="656"/>
      <c r="J78" s="139"/>
    </row>
    <row r="79" spans="1:11" ht="17.25" customHeight="1">
      <c r="B79" s="139"/>
      <c r="C79" s="139"/>
      <c r="D79" s="657"/>
      <c r="E79" s="658"/>
      <c r="F79" s="658"/>
      <c r="G79" s="658"/>
      <c r="H79" s="658"/>
      <c r="I79" s="659"/>
      <c r="J79" s="139"/>
    </row>
    <row r="80" spans="1:11" ht="17.25" customHeight="1">
      <c r="B80" s="139"/>
      <c r="C80" s="139"/>
      <c r="D80" s="657"/>
      <c r="E80" s="658"/>
      <c r="F80" s="658"/>
      <c r="G80" s="658"/>
      <c r="H80" s="658"/>
      <c r="I80" s="659"/>
      <c r="J80" s="139"/>
    </row>
    <row r="81" spans="1:11" ht="17.25" customHeight="1">
      <c r="B81" s="139"/>
      <c r="C81" s="139"/>
      <c r="D81" s="657"/>
      <c r="E81" s="658"/>
      <c r="F81" s="658"/>
      <c r="G81" s="658"/>
      <c r="H81" s="658"/>
      <c r="I81" s="659"/>
      <c r="J81" s="139"/>
    </row>
    <row r="82" spans="1:11" ht="17.25" customHeight="1">
      <c r="B82" s="139"/>
      <c r="C82" s="139"/>
      <c r="D82" s="657"/>
      <c r="E82" s="658"/>
      <c r="F82" s="658"/>
      <c r="G82" s="658"/>
      <c r="H82" s="658"/>
      <c r="I82" s="659"/>
      <c r="J82" s="139"/>
    </row>
    <row r="83" spans="1:11" ht="17.25" customHeight="1">
      <c r="B83" s="139"/>
      <c r="C83" s="139"/>
      <c r="D83" s="657"/>
      <c r="E83" s="658"/>
      <c r="F83" s="658"/>
      <c r="G83" s="658"/>
      <c r="H83" s="658"/>
      <c r="I83" s="659"/>
      <c r="J83" s="139"/>
    </row>
    <row r="84" spans="1:11" ht="17.25" customHeight="1" thickBot="1">
      <c r="B84" s="139"/>
      <c r="C84" s="139"/>
      <c r="D84" s="660"/>
      <c r="E84" s="661"/>
      <c r="F84" s="661"/>
      <c r="G84" s="661"/>
      <c r="H84" s="661"/>
      <c r="I84" s="662"/>
      <c r="J84" s="139"/>
    </row>
    <row r="85" spans="1:11" ht="17.25" customHeight="1">
      <c r="B85" s="42"/>
      <c r="C85" s="42"/>
      <c r="D85" s="42"/>
      <c r="E85" s="42"/>
      <c r="F85" s="42"/>
      <c r="G85" s="42"/>
      <c r="H85" s="42"/>
      <c r="I85" s="42"/>
      <c r="J85" s="42"/>
    </row>
    <row r="86" spans="1:11" ht="17.25" customHeight="1">
      <c r="A86" s="41" t="s">
        <v>148</v>
      </c>
      <c r="B86" s="663" t="s">
        <v>681</v>
      </c>
      <c r="C86" s="663"/>
      <c r="D86" s="663"/>
      <c r="E86" s="663"/>
      <c r="F86" s="663"/>
      <c r="G86" s="663"/>
      <c r="H86" s="663"/>
      <c r="I86" s="663"/>
      <c r="J86" s="663"/>
      <c r="K86" s="663"/>
    </row>
    <row r="87" spans="1:11" ht="17.25" customHeight="1">
      <c r="B87" s="663"/>
      <c r="C87" s="663"/>
      <c r="D87" s="663"/>
      <c r="E87" s="663"/>
      <c r="F87" s="663"/>
      <c r="G87" s="663"/>
      <c r="H87" s="663"/>
      <c r="I87" s="663"/>
      <c r="J87" s="663"/>
      <c r="K87" s="663"/>
    </row>
    <row r="88" spans="1:11" ht="17.25" customHeight="1">
      <c r="A88" s="41" t="s">
        <v>149</v>
      </c>
      <c r="B88" s="3" t="s">
        <v>682</v>
      </c>
    </row>
    <row r="90" spans="1:11" ht="17.25" customHeight="1">
      <c r="A90" s="43" t="s">
        <v>151</v>
      </c>
      <c r="B90" s="647" t="s">
        <v>683</v>
      </c>
      <c r="C90" s="647"/>
      <c r="D90" s="647"/>
      <c r="E90" s="647"/>
      <c r="F90" s="647"/>
      <c r="G90" s="647"/>
      <c r="H90" s="647"/>
      <c r="I90" s="647"/>
      <c r="J90" s="647"/>
      <c r="K90" s="647"/>
    </row>
    <row r="91" spans="1:11" ht="17.25" customHeight="1">
      <c r="A91" s="43"/>
      <c r="B91" s="647"/>
      <c r="C91" s="647"/>
      <c r="D91" s="647"/>
      <c r="E91" s="647"/>
      <c r="F91" s="647"/>
      <c r="G91" s="647"/>
      <c r="H91" s="647"/>
      <c r="I91" s="647"/>
      <c r="J91" s="647"/>
      <c r="K91" s="647"/>
    </row>
    <row r="92" spans="1:11" ht="17.25" customHeight="1">
      <c r="A92" s="43"/>
      <c r="B92" s="647"/>
      <c r="C92" s="647"/>
      <c r="D92" s="647"/>
      <c r="E92" s="647"/>
      <c r="F92" s="647"/>
      <c r="G92" s="647"/>
      <c r="H92" s="647"/>
      <c r="I92" s="647"/>
      <c r="J92" s="647"/>
      <c r="K92" s="647"/>
    </row>
    <row r="93" spans="1:11" ht="17.25" customHeight="1">
      <c r="B93" s="647"/>
      <c r="C93" s="647"/>
      <c r="D93" s="647"/>
      <c r="E93" s="647"/>
      <c r="F93" s="647"/>
      <c r="G93" s="647"/>
      <c r="H93" s="647"/>
      <c r="I93" s="647"/>
      <c r="J93" s="647"/>
      <c r="K93" s="647"/>
    </row>
  </sheetData>
  <mergeCells count="47">
    <mergeCell ref="J21:K21"/>
    <mergeCell ref="B24:K26"/>
    <mergeCell ref="A15:C18"/>
    <mergeCell ref="F11:K12"/>
    <mergeCell ref="B90:K93"/>
    <mergeCell ref="H59:K59"/>
    <mergeCell ref="D66:K66"/>
    <mergeCell ref="D67:K67"/>
    <mergeCell ref="D78:I84"/>
    <mergeCell ref="B72:K77"/>
    <mergeCell ref="B86:K87"/>
    <mergeCell ref="F15:K15"/>
    <mergeCell ref="F16:K16"/>
    <mergeCell ref="G17:H17"/>
    <mergeCell ref="J17:K17"/>
    <mergeCell ref="B55:K57"/>
    <mergeCell ref="D13:E13"/>
    <mergeCell ref="D14:E14"/>
    <mergeCell ref="G18:K18"/>
    <mergeCell ref="D15:E15"/>
    <mergeCell ref="D16:E16"/>
    <mergeCell ref="D17:E18"/>
    <mergeCell ref="D60:F60"/>
    <mergeCell ref="H60:J60"/>
    <mergeCell ref="D62:K62"/>
    <mergeCell ref="D63:K63"/>
    <mergeCell ref="B33:K36"/>
    <mergeCell ref="B41:K44"/>
    <mergeCell ref="B46:K49"/>
    <mergeCell ref="G50:H50"/>
    <mergeCell ref="E51:G51"/>
    <mergeCell ref="E21:H21"/>
    <mergeCell ref="E22:H22"/>
    <mergeCell ref="C28:K29"/>
    <mergeCell ref="C30:K31"/>
    <mergeCell ref="A1:K1"/>
    <mergeCell ref="F8:K8"/>
    <mergeCell ref="F9:K9"/>
    <mergeCell ref="F10:K10"/>
    <mergeCell ref="D8:E8"/>
    <mergeCell ref="D9:E9"/>
    <mergeCell ref="D10:E12"/>
    <mergeCell ref="A6:K6"/>
    <mergeCell ref="A8:C14"/>
    <mergeCell ref="F13:K13"/>
    <mergeCell ref="F14:K14"/>
    <mergeCell ref="J3:K3"/>
  </mergeCells>
  <phoneticPr fontId="1"/>
  <dataValidations count="1">
    <dataValidation type="list" allowBlank="1" showInputMessage="1" showErrorMessage="1" errorTitle="入力エラー" error="プルダウンより選択してください。" sqref="B38 D38 B65 D65 B69">
      <formula1>"□,☑"</formula1>
    </dataValidation>
  </dataValidations>
  <printOptions horizontalCentered="1"/>
  <pageMargins left="0.51181102362204722" right="0.51181102362204722" top="0.74803149606299213" bottom="0.55118110236220474" header="0.31496062992125984" footer="0.31496062992125984"/>
  <pageSetup paperSize="9" scale="94" orientation="portrait" blackAndWhite="1" r:id="rId1"/>
  <rowBreaks count="1" manualBreakCount="1">
    <brk id="51" max="1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60"/>
  <sheetViews>
    <sheetView showGridLines="0" view="pageBreakPreview" zoomScaleNormal="100" zoomScaleSheetLayoutView="100" workbookViewId="0"/>
  </sheetViews>
  <sheetFormatPr defaultRowHeight="17.25" customHeight="1"/>
  <cols>
    <col min="1" max="5" width="9" style="3"/>
    <col min="6" max="7" width="10.875" style="3" customWidth="1"/>
    <col min="8" max="11" width="9" style="3"/>
    <col min="12" max="13" width="10.875" style="3" customWidth="1"/>
    <col min="14" max="16384" width="9" style="3"/>
  </cols>
  <sheetData>
    <row r="1" spans="1:13" s="518" customFormat="1" ht="17.25" customHeight="1">
      <c r="A1" s="518" t="s">
        <v>935</v>
      </c>
    </row>
    <row r="2" spans="1:13" ht="17.25" customHeight="1">
      <c r="A2" s="615" t="s">
        <v>889</v>
      </c>
      <c r="B2" s="615"/>
      <c r="C2" s="615"/>
      <c r="D2" s="615"/>
      <c r="E2" s="615"/>
      <c r="F2" s="615"/>
      <c r="G2" s="615"/>
      <c r="H2" s="615"/>
      <c r="I2" s="615"/>
      <c r="J2" s="615"/>
      <c r="K2" s="615"/>
      <c r="L2" s="615"/>
      <c r="M2" s="615"/>
    </row>
    <row r="4" spans="1:13" ht="17.25" customHeight="1">
      <c r="A4" s="622" t="s">
        <v>158</v>
      </c>
      <c r="B4" s="622"/>
      <c r="C4" s="622"/>
      <c r="D4" s="622"/>
      <c r="E4" s="622"/>
      <c r="F4" s="622"/>
      <c r="G4" s="622"/>
      <c r="H4" s="622"/>
      <c r="I4" s="622"/>
      <c r="J4" s="622"/>
      <c r="K4" s="622"/>
      <c r="L4" s="622"/>
      <c r="M4" s="622"/>
    </row>
    <row r="5" spans="1:13" ht="17.25" customHeight="1" thickBot="1"/>
    <row r="6" spans="1:13" ht="17.25" customHeight="1">
      <c r="A6" s="674" t="s">
        <v>159</v>
      </c>
      <c r="B6" s="677" t="s">
        <v>160</v>
      </c>
      <c r="C6" s="677"/>
      <c r="D6" s="677"/>
      <c r="E6" s="677"/>
      <c r="F6" s="74" t="s">
        <v>162</v>
      </c>
      <c r="G6" s="75" t="s">
        <v>165</v>
      </c>
      <c r="H6" s="677" t="s">
        <v>166</v>
      </c>
      <c r="I6" s="677"/>
      <c r="J6" s="677"/>
      <c r="K6" s="677"/>
      <c r="L6" s="74" t="s">
        <v>162</v>
      </c>
      <c r="M6" s="76" t="s">
        <v>165</v>
      </c>
    </row>
    <row r="7" spans="1:13" ht="17.25" customHeight="1">
      <c r="A7" s="675"/>
      <c r="B7" s="678" t="s">
        <v>161</v>
      </c>
      <c r="C7" s="678"/>
      <c r="D7" s="678"/>
      <c r="E7" s="678"/>
      <c r="F7" s="71" t="s">
        <v>163</v>
      </c>
      <c r="G7" s="27" t="s">
        <v>163</v>
      </c>
      <c r="H7" s="678" t="s">
        <v>161</v>
      </c>
      <c r="I7" s="678"/>
      <c r="J7" s="678"/>
      <c r="K7" s="678"/>
      <c r="L7" s="71" t="s">
        <v>163</v>
      </c>
      <c r="M7" s="69" t="s">
        <v>163</v>
      </c>
    </row>
    <row r="8" spans="1:13" ht="17.25" customHeight="1" thickBot="1">
      <c r="A8" s="676"/>
      <c r="B8" s="679"/>
      <c r="C8" s="679"/>
      <c r="D8" s="679"/>
      <c r="E8" s="679"/>
      <c r="F8" s="72" t="s">
        <v>164</v>
      </c>
      <c r="G8" s="73" t="s">
        <v>164</v>
      </c>
      <c r="H8" s="679"/>
      <c r="I8" s="679"/>
      <c r="J8" s="679"/>
      <c r="K8" s="679"/>
      <c r="L8" s="72" t="s">
        <v>164</v>
      </c>
      <c r="M8" s="70" t="s">
        <v>164</v>
      </c>
    </row>
    <row r="9" spans="1:13" ht="17.25" customHeight="1">
      <c r="A9" s="92">
        <f>ご使用方法・データ入力!D35</f>
        <v>44046</v>
      </c>
      <c r="B9" s="668" t="s">
        <v>167</v>
      </c>
      <c r="C9" s="668"/>
      <c r="D9" s="668"/>
      <c r="E9" s="668"/>
      <c r="F9" s="77" t="s">
        <v>882</v>
      </c>
      <c r="G9" s="78" t="s">
        <v>884</v>
      </c>
      <c r="H9" s="668" t="s">
        <v>180</v>
      </c>
      <c r="I9" s="668"/>
      <c r="J9" s="668"/>
      <c r="K9" s="668"/>
      <c r="L9" s="77" t="s">
        <v>882</v>
      </c>
      <c r="M9" s="87" t="s">
        <v>884</v>
      </c>
    </row>
    <row r="10" spans="1:13" ht="17.25" customHeight="1">
      <c r="A10" s="93">
        <f>A9</f>
        <v>44046</v>
      </c>
      <c r="B10" s="668"/>
      <c r="C10" s="668"/>
      <c r="D10" s="668"/>
      <c r="E10" s="668"/>
      <c r="F10" s="79">
        <v>3</v>
      </c>
      <c r="G10" s="80">
        <v>3</v>
      </c>
      <c r="H10" s="668"/>
      <c r="I10" s="668"/>
      <c r="J10" s="668"/>
      <c r="K10" s="668"/>
      <c r="L10" s="79">
        <v>3</v>
      </c>
      <c r="M10" s="88">
        <v>3</v>
      </c>
    </row>
    <row r="11" spans="1:13" ht="17.25" customHeight="1">
      <c r="A11" s="94"/>
      <c r="B11" s="668"/>
      <c r="C11" s="668"/>
      <c r="D11" s="668"/>
      <c r="E11" s="668"/>
      <c r="F11" s="77"/>
      <c r="G11" s="78"/>
      <c r="H11" s="668"/>
      <c r="I11" s="668"/>
      <c r="J11" s="668"/>
      <c r="K11" s="668"/>
      <c r="L11" s="77"/>
      <c r="M11" s="87"/>
    </row>
    <row r="12" spans="1:13" ht="17.25" customHeight="1">
      <c r="A12" s="95"/>
      <c r="B12" s="669"/>
      <c r="C12" s="669"/>
      <c r="D12" s="669"/>
      <c r="E12" s="669"/>
      <c r="F12" s="81"/>
      <c r="G12" s="82"/>
      <c r="H12" s="669"/>
      <c r="I12" s="669"/>
      <c r="J12" s="669"/>
      <c r="K12" s="669"/>
      <c r="L12" s="81"/>
      <c r="M12" s="89"/>
    </row>
    <row r="13" spans="1:13" ht="17.25" customHeight="1">
      <c r="A13" s="96">
        <f>A9+1</f>
        <v>44047</v>
      </c>
      <c r="B13" s="670"/>
      <c r="C13" s="670"/>
      <c r="D13" s="670"/>
      <c r="E13" s="670"/>
      <c r="F13" s="77" t="s">
        <v>883</v>
      </c>
      <c r="G13" s="78" t="s">
        <v>885</v>
      </c>
      <c r="H13" s="670"/>
      <c r="I13" s="670"/>
      <c r="J13" s="670"/>
      <c r="K13" s="670"/>
      <c r="L13" s="77" t="s">
        <v>883</v>
      </c>
      <c r="M13" s="87" t="s">
        <v>885</v>
      </c>
    </row>
    <row r="14" spans="1:13" ht="17.25" customHeight="1">
      <c r="A14" s="93">
        <f>A13</f>
        <v>44047</v>
      </c>
      <c r="B14" s="668"/>
      <c r="C14" s="668"/>
      <c r="D14" s="668"/>
      <c r="E14" s="668"/>
      <c r="F14" s="79">
        <v>3</v>
      </c>
      <c r="G14" s="80">
        <v>3</v>
      </c>
      <c r="H14" s="668"/>
      <c r="I14" s="668"/>
      <c r="J14" s="668"/>
      <c r="K14" s="668"/>
      <c r="L14" s="79">
        <v>3</v>
      </c>
      <c r="M14" s="88">
        <v>3</v>
      </c>
    </row>
    <row r="15" spans="1:13" ht="17.25" customHeight="1">
      <c r="A15" s="94"/>
      <c r="B15" s="668"/>
      <c r="C15" s="668"/>
      <c r="D15" s="668"/>
      <c r="E15" s="668"/>
      <c r="F15" s="77"/>
      <c r="G15" s="78"/>
      <c r="H15" s="668"/>
      <c r="I15" s="668"/>
      <c r="J15" s="668"/>
      <c r="K15" s="668"/>
      <c r="L15" s="77"/>
      <c r="M15" s="87"/>
    </row>
    <row r="16" spans="1:13" ht="17.25" customHeight="1">
      <c r="A16" s="95"/>
      <c r="B16" s="669"/>
      <c r="C16" s="669"/>
      <c r="D16" s="669"/>
      <c r="E16" s="669"/>
      <c r="F16" s="83"/>
      <c r="G16" s="84"/>
      <c r="H16" s="669"/>
      <c r="I16" s="669"/>
      <c r="J16" s="669"/>
      <c r="K16" s="669"/>
      <c r="L16" s="83"/>
      <c r="M16" s="90"/>
    </row>
    <row r="17" spans="1:13" ht="17.25" customHeight="1">
      <c r="A17" s="96">
        <f>A13+1</f>
        <v>44048</v>
      </c>
      <c r="B17" s="670"/>
      <c r="C17" s="670"/>
      <c r="D17" s="670"/>
      <c r="E17" s="670"/>
      <c r="F17" s="77" t="s">
        <v>883</v>
      </c>
      <c r="G17" s="78" t="s">
        <v>885</v>
      </c>
      <c r="H17" s="670"/>
      <c r="I17" s="670"/>
      <c r="J17" s="670"/>
      <c r="K17" s="670"/>
      <c r="L17" s="77" t="s">
        <v>883</v>
      </c>
      <c r="M17" s="87" t="s">
        <v>885</v>
      </c>
    </row>
    <row r="18" spans="1:13" ht="17.25" customHeight="1">
      <c r="A18" s="93">
        <f>A17</f>
        <v>44048</v>
      </c>
      <c r="B18" s="668"/>
      <c r="C18" s="668"/>
      <c r="D18" s="668"/>
      <c r="E18" s="668"/>
      <c r="F18" s="79">
        <v>3</v>
      </c>
      <c r="G18" s="80">
        <v>3</v>
      </c>
      <c r="H18" s="668"/>
      <c r="I18" s="668"/>
      <c r="J18" s="668"/>
      <c r="K18" s="668"/>
      <c r="L18" s="79">
        <v>3</v>
      </c>
      <c r="M18" s="88">
        <v>3</v>
      </c>
    </row>
    <row r="19" spans="1:13" ht="17.25" customHeight="1">
      <c r="A19" s="94"/>
      <c r="B19" s="668"/>
      <c r="C19" s="668"/>
      <c r="D19" s="668"/>
      <c r="E19" s="668"/>
      <c r="F19" s="77"/>
      <c r="G19" s="78"/>
      <c r="H19" s="668"/>
      <c r="I19" s="668"/>
      <c r="J19" s="668"/>
      <c r="K19" s="668"/>
      <c r="L19" s="77"/>
      <c r="M19" s="87"/>
    </row>
    <row r="20" spans="1:13" ht="17.25" customHeight="1">
      <c r="A20" s="95"/>
      <c r="B20" s="669"/>
      <c r="C20" s="669"/>
      <c r="D20" s="669"/>
      <c r="E20" s="669"/>
      <c r="F20" s="83"/>
      <c r="G20" s="84"/>
      <c r="H20" s="669"/>
      <c r="I20" s="669"/>
      <c r="J20" s="669"/>
      <c r="K20" s="669"/>
      <c r="L20" s="83"/>
      <c r="M20" s="90"/>
    </row>
    <row r="21" spans="1:13" ht="17.25" customHeight="1">
      <c r="A21" s="96">
        <f>A17+1</f>
        <v>44049</v>
      </c>
      <c r="B21" s="670"/>
      <c r="C21" s="670"/>
      <c r="D21" s="670"/>
      <c r="E21" s="670"/>
      <c r="F21" s="77" t="s">
        <v>883</v>
      </c>
      <c r="G21" s="78" t="s">
        <v>885</v>
      </c>
      <c r="H21" s="670"/>
      <c r="I21" s="670"/>
      <c r="J21" s="670"/>
      <c r="K21" s="670"/>
      <c r="L21" s="77" t="s">
        <v>883</v>
      </c>
      <c r="M21" s="87" t="s">
        <v>885</v>
      </c>
    </row>
    <row r="22" spans="1:13" ht="17.25" customHeight="1">
      <c r="A22" s="93">
        <f>A21</f>
        <v>44049</v>
      </c>
      <c r="B22" s="668"/>
      <c r="C22" s="668"/>
      <c r="D22" s="668"/>
      <c r="E22" s="668"/>
      <c r="F22" s="79">
        <v>3</v>
      </c>
      <c r="G22" s="80">
        <v>3</v>
      </c>
      <c r="H22" s="668"/>
      <c r="I22" s="668"/>
      <c r="J22" s="668"/>
      <c r="K22" s="668"/>
      <c r="L22" s="79">
        <v>3</v>
      </c>
      <c r="M22" s="88">
        <v>3</v>
      </c>
    </row>
    <row r="23" spans="1:13" ht="17.25" customHeight="1">
      <c r="A23" s="94"/>
      <c r="B23" s="668"/>
      <c r="C23" s="668"/>
      <c r="D23" s="668"/>
      <c r="E23" s="668"/>
      <c r="F23" s="77"/>
      <c r="G23" s="78"/>
      <c r="H23" s="668"/>
      <c r="I23" s="668"/>
      <c r="J23" s="668"/>
      <c r="K23" s="668"/>
      <c r="L23" s="77"/>
      <c r="M23" s="87"/>
    </row>
    <row r="24" spans="1:13" ht="17.25" customHeight="1">
      <c r="A24" s="95"/>
      <c r="B24" s="669"/>
      <c r="C24" s="669"/>
      <c r="D24" s="669"/>
      <c r="E24" s="669"/>
      <c r="F24" s="83"/>
      <c r="G24" s="84"/>
      <c r="H24" s="669"/>
      <c r="I24" s="669"/>
      <c r="J24" s="669"/>
      <c r="K24" s="669"/>
      <c r="L24" s="83"/>
      <c r="M24" s="90"/>
    </row>
    <row r="25" spans="1:13" ht="17.25" customHeight="1">
      <c r="A25" s="96">
        <f>A21+1</f>
        <v>44050</v>
      </c>
      <c r="B25" s="670"/>
      <c r="C25" s="670"/>
      <c r="D25" s="670"/>
      <c r="E25" s="670"/>
      <c r="F25" s="77" t="s">
        <v>883</v>
      </c>
      <c r="G25" s="78" t="s">
        <v>885</v>
      </c>
      <c r="H25" s="670"/>
      <c r="I25" s="670"/>
      <c r="J25" s="670"/>
      <c r="K25" s="670"/>
      <c r="L25" s="77" t="s">
        <v>883</v>
      </c>
      <c r="M25" s="87" t="s">
        <v>885</v>
      </c>
    </row>
    <row r="26" spans="1:13" ht="17.25" customHeight="1">
      <c r="A26" s="93">
        <f>A25</f>
        <v>44050</v>
      </c>
      <c r="B26" s="668"/>
      <c r="C26" s="668"/>
      <c r="D26" s="668"/>
      <c r="E26" s="668"/>
      <c r="F26" s="79">
        <v>3</v>
      </c>
      <c r="G26" s="80">
        <v>3</v>
      </c>
      <c r="H26" s="668"/>
      <c r="I26" s="668"/>
      <c r="J26" s="668"/>
      <c r="K26" s="668"/>
      <c r="L26" s="79">
        <v>3</v>
      </c>
      <c r="M26" s="88">
        <v>3</v>
      </c>
    </row>
    <row r="27" spans="1:13" ht="17.25" customHeight="1">
      <c r="A27" s="94"/>
      <c r="B27" s="668"/>
      <c r="C27" s="668"/>
      <c r="D27" s="668"/>
      <c r="E27" s="668"/>
      <c r="F27" s="77"/>
      <c r="G27" s="78"/>
      <c r="H27" s="668"/>
      <c r="I27" s="668"/>
      <c r="J27" s="668"/>
      <c r="K27" s="668"/>
      <c r="L27" s="77"/>
      <c r="M27" s="87"/>
    </row>
    <row r="28" spans="1:13" ht="17.25" customHeight="1">
      <c r="A28" s="95"/>
      <c r="B28" s="669"/>
      <c r="C28" s="669"/>
      <c r="D28" s="669"/>
      <c r="E28" s="669"/>
      <c r="F28" s="83"/>
      <c r="G28" s="84"/>
      <c r="H28" s="669"/>
      <c r="I28" s="669"/>
      <c r="J28" s="669"/>
      <c r="K28" s="669"/>
      <c r="L28" s="83"/>
      <c r="M28" s="90"/>
    </row>
    <row r="29" spans="1:13" ht="17.25" customHeight="1">
      <c r="A29" s="96">
        <f>A25+1</f>
        <v>44051</v>
      </c>
      <c r="B29" s="670"/>
      <c r="C29" s="670"/>
      <c r="D29" s="670"/>
      <c r="E29" s="670"/>
      <c r="F29" s="77"/>
      <c r="G29" s="78"/>
      <c r="H29" s="670"/>
      <c r="I29" s="670"/>
      <c r="J29" s="670"/>
      <c r="K29" s="670"/>
      <c r="L29" s="77"/>
      <c r="M29" s="87"/>
    </row>
    <row r="30" spans="1:13" ht="17.25" customHeight="1">
      <c r="A30" s="93">
        <f>A29</f>
        <v>44051</v>
      </c>
      <c r="B30" s="668"/>
      <c r="C30" s="668"/>
      <c r="D30" s="668"/>
      <c r="E30" s="668"/>
      <c r="F30" s="79"/>
      <c r="G30" s="80"/>
      <c r="H30" s="668"/>
      <c r="I30" s="668"/>
      <c r="J30" s="668"/>
      <c r="K30" s="668"/>
      <c r="L30" s="79"/>
      <c r="M30" s="88"/>
    </row>
    <row r="31" spans="1:13" ht="17.25" customHeight="1">
      <c r="A31" s="94"/>
      <c r="B31" s="668"/>
      <c r="C31" s="668"/>
      <c r="D31" s="668"/>
      <c r="E31" s="668"/>
      <c r="F31" s="77"/>
      <c r="G31" s="78"/>
      <c r="H31" s="668"/>
      <c r="I31" s="668"/>
      <c r="J31" s="668"/>
      <c r="K31" s="668"/>
      <c r="L31" s="77"/>
      <c r="M31" s="87"/>
    </row>
    <row r="32" spans="1:13" ht="17.25" customHeight="1">
      <c r="A32" s="95"/>
      <c r="B32" s="669"/>
      <c r="C32" s="669"/>
      <c r="D32" s="669"/>
      <c r="E32" s="669"/>
      <c r="F32" s="83"/>
      <c r="G32" s="84"/>
      <c r="H32" s="669"/>
      <c r="I32" s="669"/>
      <c r="J32" s="669"/>
      <c r="K32" s="669"/>
      <c r="L32" s="83"/>
      <c r="M32" s="90"/>
    </row>
    <row r="33" spans="1:13" ht="17.25" customHeight="1">
      <c r="A33" s="96">
        <f>A29+1</f>
        <v>44052</v>
      </c>
      <c r="B33" s="670"/>
      <c r="C33" s="670"/>
      <c r="D33" s="670"/>
      <c r="E33" s="670"/>
      <c r="F33" s="77"/>
      <c r="G33" s="78"/>
      <c r="H33" s="670"/>
      <c r="I33" s="670"/>
      <c r="J33" s="670"/>
      <c r="K33" s="670"/>
      <c r="L33" s="77"/>
      <c r="M33" s="87"/>
    </row>
    <row r="34" spans="1:13" ht="17.25" customHeight="1">
      <c r="A34" s="93">
        <f>A33</f>
        <v>44052</v>
      </c>
      <c r="B34" s="668"/>
      <c r="C34" s="668"/>
      <c r="D34" s="668"/>
      <c r="E34" s="668"/>
      <c r="F34" s="79"/>
      <c r="G34" s="80"/>
      <c r="H34" s="668"/>
      <c r="I34" s="668"/>
      <c r="J34" s="668"/>
      <c r="K34" s="668"/>
      <c r="L34" s="79"/>
      <c r="M34" s="88"/>
    </row>
    <row r="35" spans="1:13" ht="17.25" customHeight="1">
      <c r="A35" s="94"/>
      <c r="B35" s="668"/>
      <c r="C35" s="668"/>
      <c r="D35" s="668"/>
      <c r="E35" s="668"/>
      <c r="F35" s="77"/>
      <c r="G35" s="78"/>
      <c r="H35" s="668"/>
      <c r="I35" s="668"/>
      <c r="J35" s="668"/>
      <c r="K35" s="668"/>
      <c r="L35" s="77"/>
      <c r="M35" s="87"/>
    </row>
    <row r="36" spans="1:13" ht="17.25" customHeight="1">
      <c r="A36" s="95"/>
      <c r="B36" s="669"/>
      <c r="C36" s="669"/>
      <c r="D36" s="669"/>
      <c r="E36" s="669"/>
      <c r="F36" s="83"/>
      <c r="G36" s="84"/>
      <c r="H36" s="669"/>
      <c r="I36" s="669"/>
      <c r="J36" s="669"/>
      <c r="K36" s="669"/>
      <c r="L36" s="83"/>
      <c r="M36" s="90"/>
    </row>
    <row r="37" spans="1:13" ht="17.25" customHeight="1">
      <c r="A37" s="96">
        <f>A33+1</f>
        <v>44053</v>
      </c>
      <c r="B37" s="670"/>
      <c r="C37" s="670"/>
      <c r="D37" s="670"/>
      <c r="E37" s="670"/>
      <c r="F37" s="77" t="s">
        <v>883</v>
      </c>
      <c r="G37" s="78" t="s">
        <v>885</v>
      </c>
      <c r="H37" s="670"/>
      <c r="I37" s="670"/>
      <c r="J37" s="670"/>
      <c r="K37" s="670"/>
      <c r="L37" s="77" t="s">
        <v>883</v>
      </c>
      <c r="M37" s="87" t="s">
        <v>885</v>
      </c>
    </row>
    <row r="38" spans="1:13" ht="17.25" customHeight="1">
      <c r="A38" s="93">
        <f>A37</f>
        <v>44053</v>
      </c>
      <c r="B38" s="668"/>
      <c r="C38" s="668"/>
      <c r="D38" s="668"/>
      <c r="E38" s="668"/>
      <c r="F38" s="79">
        <v>3</v>
      </c>
      <c r="G38" s="80">
        <v>3</v>
      </c>
      <c r="H38" s="668"/>
      <c r="I38" s="668"/>
      <c r="J38" s="668"/>
      <c r="K38" s="668"/>
      <c r="L38" s="79">
        <v>3</v>
      </c>
      <c r="M38" s="88">
        <v>3</v>
      </c>
    </row>
    <row r="39" spans="1:13" ht="17.25" customHeight="1">
      <c r="A39" s="94"/>
      <c r="B39" s="668"/>
      <c r="C39" s="668"/>
      <c r="D39" s="668"/>
      <c r="E39" s="668"/>
      <c r="F39" s="77"/>
      <c r="G39" s="78"/>
      <c r="H39" s="668"/>
      <c r="I39" s="668"/>
      <c r="J39" s="668"/>
      <c r="K39" s="668"/>
      <c r="L39" s="77"/>
      <c r="M39" s="87"/>
    </row>
    <row r="40" spans="1:13" ht="17.25" customHeight="1">
      <c r="A40" s="95"/>
      <c r="B40" s="669"/>
      <c r="C40" s="669"/>
      <c r="D40" s="669"/>
      <c r="E40" s="669"/>
      <c r="F40" s="83"/>
      <c r="G40" s="84"/>
      <c r="H40" s="669"/>
      <c r="I40" s="669"/>
      <c r="J40" s="669"/>
      <c r="K40" s="669"/>
      <c r="L40" s="83"/>
      <c r="M40" s="90"/>
    </row>
    <row r="41" spans="1:13" ht="17.25" customHeight="1">
      <c r="A41" s="96">
        <f>A37+1</f>
        <v>44054</v>
      </c>
      <c r="B41" s="670"/>
      <c r="C41" s="670"/>
      <c r="D41" s="670"/>
      <c r="E41" s="670"/>
      <c r="F41" s="77" t="s">
        <v>883</v>
      </c>
      <c r="G41" s="78" t="s">
        <v>885</v>
      </c>
      <c r="H41" s="670"/>
      <c r="I41" s="670"/>
      <c r="J41" s="670"/>
      <c r="K41" s="670"/>
      <c r="L41" s="77" t="s">
        <v>883</v>
      </c>
      <c r="M41" s="87" t="s">
        <v>885</v>
      </c>
    </row>
    <row r="42" spans="1:13" ht="17.25" customHeight="1">
      <c r="A42" s="93">
        <f>A41</f>
        <v>44054</v>
      </c>
      <c r="B42" s="668"/>
      <c r="C42" s="668"/>
      <c r="D42" s="668"/>
      <c r="E42" s="668"/>
      <c r="F42" s="79">
        <v>3</v>
      </c>
      <c r="G42" s="80">
        <v>3</v>
      </c>
      <c r="H42" s="668"/>
      <c r="I42" s="668"/>
      <c r="J42" s="668"/>
      <c r="K42" s="668"/>
      <c r="L42" s="79">
        <v>3</v>
      </c>
      <c r="M42" s="88">
        <v>3</v>
      </c>
    </row>
    <row r="43" spans="1:13" ht="17.25" customHeight="1">
      <c r="A43" s="94"/>
      <c r="B43" s="668"/>
      <c r="C43" s="668"/>
      <c r="D43" s="668"/>
      <c r="E43" s="668"/>
      <c r="F43" s="77"/>
      <c r="G43" s="78"/>
      <c r="H43" s="668"/>
      <c r="I43" s="668"/>
      <c r="J43" s="668"/>
      <c r="K43" s="668"/>
      <c r="L43" s="77"/>
      <c r="M43" s="87"/>
    </row>
    <row r="44" spans="1:13" ht="17.25" customHeight="1">
      <c r="A44" s="95"/>
      <c r="B44" s="669"/>
      <c r="C44" s="669"/>
      <c r="D44" s="669"/>
      <c r="E44" s="669"/>
      <c r="F44" s="83"/>
      <c r="G44" s="84"/>
      <c r="H44" s="669"/>
      <c r="I44" s="669"/>
      <c r="J44" s="669"/>
      <c r="K44" s="669"/>
      <c r="L44" s="83"/>
      <c r="M44" s="90"/>
    </row>
    <row r="45" spans="1:13" ht="17.25" customHeight="1">
      <c r="A45" s="96">
        <f>A41+1</f>
        <v>44055</v>
      </c>
      <c r="B45" s="670"/>
      <c r="C45" s="670"/>
      <c r="D45" s="670"/>
      <c r="E45" s="670"/>
      <c r="F45" s="77" t="s">
        <v>883</v>
      </c>
      <c r="G45" s="78" t="s">
        <v>885</v>
      </c>
      <c r="H45" s="670" t="s">
        <v>181</v>
      </c>
      <c r="I45" s="670"/>
      <c r="J45" s="670"/>
      <c r="K45" s="670"/>
      <c r="L45" s="77" t="s">
        <v>883</v>
      </c>
      <c r="M45" s="87" t="s">
        <v>885</v>
      </c>
    </row>
    <row r="46" spans="1:13" ht="17.25" customHeight="1">
      <c r="A46" s="93">
        <f>A45</f>
        <v>44055</v>
      </c>
      <c r="B46" s="668"/>
      <c r="C46" s="668"/>
      <c r="D46" s="668"/>
      <c r="E46" s="668"/>
      <c r="F46" s="79">
        <v>3</v>
      </c>
      <c r="G46" s="80">
        <v>3</v>
      </c>
      <c r="H46" s="668"/>
      <c r="I46" s="668"/>
      <c r="J46" s="668"/>
      <c r="K46" s="668"/>
      <c r="L46" s="79">
        <v>3</v>
      </c>
      <c r="M46" s="88">
        <v>3</v>
      </c>
    </row>
    <row r="47" spans="1:13" ht="17.25" customHeight="1">
      <c r="A47" s="94"/>
      <c r="B47" s="668"/>
      <c r="C47" s="668"/>
      <c r="D47" s="668"/>
      <c r="E47" s="668"/>
      <c r="F47" s="77"/>
      <c r="G47" s="78"/>
      <c r="H47" s="668"/>
      <c r="I47" s="668"/>
      <c r="J47" s="668"/>
      <c r="K47" s="668"/>
      <c r="L47" s="77"/>
      <c r="M47" s="87"/>
    </row>
    <row r="48" spans="1:13" ht="17.25" customHeight="1" thickBot="1">
      <c r="A48" s="97"/>
      <c r="B48" s="671"/>
      <c r="C48" s="671"/>
      <c r="D48" s="671"/>
      <c r="E48" s="671"/>
      <c r="F48" s="85"/>
      <c r="G48" s="86"/>
      <c r="H48" s="671"/>
      <c r="I48" s="671"/>
      <c r="J48" s="671"/>
      <c r="K48" s="671"/>
      <c r="L48" s="85"/>
      <c r="M48" s="91"/>
    </row>
    <row r="50" spans="1:11" ht="17.25" customHeight="1">
      <c r="A50" s="672" t="s">
        <v>168</v>
      </c>
      <c r="B50" s="672"/>
      <c r="C50" s="673"/>
      <c r="D50" s="673"/>
      <c r="E50" s="673"/>
      <c r="F50" s="673"/>
      <c r="G50" s="672" t="s">
        <v>169</v>
      </c>
      <c r="H50" s="672"/>
      <c r="I50" s="67" t="s">
        <v>170</v>
      </c>
      <c r="J50" s="259"/>
      <c r="K50" s="3" t="s">
        <v>175</v>
      </c>
    </row>
    <row r="51" spans="1:11" ht="17.25" customHeight="1">
      <c r="A51" s="672" t="s">
        <v>132</v>
      </c>
      <c r="B51" s="672"/>
      <c r="C51" s="629" t="str">
        <f>ご使用方法・データ入力!D39</f>
        <v>英語</v>
      </c>
      <c r="D51" s="629"/>
      <c r="E51" s="629"/>
      <c r="F51" s="629"/>
      <c r="I51" s="67" t="s">
        <v>171</v>
      </c>
      <c r="J51" s="260"/>
      <c r="K51" s="3" t="s">
        <v>175</v>
      </c>
    </row>
    <row r="52" spans="1:11" ht="17.25" customHeight="1">
      <c r="A52" s="672" t="s">
        <v>133</v>
      </c>
      <c r="B52" s="672"/>
      <c r="C52" s="629" t="str">
        <f>IF(ご使用方法・データ入力!D40="","通訳なし",ご使用方法・データ入力!D40)</f>
        <v>インドネシア語</v>
      </c>
      <c r="D52" s="629"/>
      <c r="E52" s="629"/>
      <c r="F52" s="629"/>
      <c r="I52" s="67" t="s">
        <v>172</v>
      </c>
      <c r="J52" s="260"/>
      <c r="K52" s="3" t="s">
        <v>175</v>
      </c>
    </row>
    <row r="53" spans="1:11" ht="17.25" customHeight="1">
      <c r="I53" s="67" t="s">
        <v>173</v>
      </c>
      <c r="J53" s="260"/>
      <c r="K53" s="3" t="s">
        <v>175</v>
      </c>
    </row>
    <row r="54" spans="1:11" ht="17.25" customHeight="1">
      <c r="I54" s="67" t="s">
        <v>174</v>
      </c>
      <c r="J54" s="261">
        <f>SUM(J50:J53)</f>
        <v>0</v>
      </c>
      <c r="K54" s="3" t="s">
        <v>175</v>
      </c>
    </row>
    <row r="56" spans="1:11" ht="17.25" customHeight="1">
      <c r="A56" s="3" t="s">
        <v>176</v>
      </c>
    </row>
    <row r="57" spans="1:11" ht="17.25" customHeight="1">
      <c r="A57" s="3" t="s">
        <v>684</v>
      </c>
    </row>
    <row r="58" spans="1:11" ht="17.25" customHeight="1">
      <c r="A58" s="3" t="s">
        <v>177</v>
      </c>
    </row>
    <row r="59" spans="1:11" ht="17.25" customHeight="1">
      <c r="A59" s="3" t="s">
        <v>179</v>
      </c>
    </row>
    <row r="60" spans="1:11" ht="17.25" customHeight="1">
      <c r="A60" s="3" t="s">
        <v>178</v>
      </c>
    </row>
  </sheetData>
  <mergeCells count="34">
    <mergeCell ref="A2:M2"/>
    <mergeCell ref="A4:M4"/>
    <mergeCell ref="A6:A8"/>
    <mergeCell ref="B6:E6"/>
    <mergeCell ref="B7:E8"/>
    <mergeCell ref="H6:K6"/>
    <mergeCell ref="H7:K8"/>
    <mergeCell ref="A51:B51"/>
    <mergeCell ref="A52:B52"/>
    <mergeCell ref="C50:F50"/>
    <mergeCell ref="C51:F51"/>
    <mergeCell ref="C52:F52"/>
    <mergeCell ref="A50:B50"/>
    <mergeCell ref="G50:H50"/>
    <mergeCell ref="H29:K32"/>
    <mergeCell ref="H33:K36"/>
    <mergeCell ref="H37:K40"/>
    <mergeCell ref="H41:K44"/>
    <mergeCell ref="H45:K48"/>
    <mergeCell ref="B29:E32"/>
    <mergeCell ref="B33:E36"/>
    <mergeCell ref="B37:E40"/>
    <mergeCell ref="B41:E44"/>
    <mergeCell ref="B45:E48"/>
    <mergeCell ref="H9:K12"/>
    <mergeCell ref="H13:K16"/>
    <mergeCell ref="H17:K20"/>
    <mergeCell ref="H21:K24"/>
    <mergeCell ref="H25:K28"/>
    <mergeCell ref="B9:E12"/>
    <mergeCell ref="B13:E16"/>
    <mergeCell ref="B17:E20"/>
    <mergeCell ref="B21:E24"/>
    <mergeCell ref="B25:E28"/>
  </mergeCells>
  <phoneticPr fontId="1"/>
  <printOptions horizontalCentered="1"/>
  <pageMargins left="0.51181102362204722" right="0.51181102362204722" top="0.74803149606299213" bottom="0.55118110236220474" header="0.31496062992125984" footer="0.31496062992125984"/>
  <pageSetup paperSize="9" scale="74" orientation="portrait"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K40"/>
  <sheetViews>
    <sheetView showGridLines="0" view="pageBreakPreview" zoomScaleNormal="100" zoomScaleSheetLayoutView="100" workbookViewId="0">
      <selection sqref="A1:K1"/>
    </sheetView>
  </sheetViews>
  <sheetFormatPr defaultRowHeight="17.25" customHeight="1"/>
  <cols>
    <col min="1" max="1" width="3.125" style="3" bestFit="1" customWidth="1"/>
    <col min="2" max="2" width="11" style="3" bestFit="1" customWidth="1"/>
    <col min="3" max="3" width="12.125" style="3" customWidth="1"/>
    <col min="4" max="4" width="5.375" style="3" bestFit="1" customWidth="1"/>
    <col min="5" max="5" width="5.5" style="160" customWidth="1"/>
    <col min="6" max="16384" width="9" style="3"/>
  </cols>
  <sheetData>
    <row r="1" spans="1:11" ht="17.25" customHeight="1">
      <c r="A1" s="615" t="s">
        <v>890</v>
      </c>
      <c r="B1" s="615"/>
      <c r="C1" s="615"/>
      <c r="D1" s="615"/>
      <c r="E1" s="615"/>
      <c r="F1" s="615"/>
      <c r="G1" s="615"/>
      <c r="H1" s="615"/>
      <c r="I1" s="615"/>
      <c r="J1" s="615"/>
      <c r="K1" s="615"/>
    </row>
    <row r="3" spans="1:11" ht="17.25" customHeight="1">
      <c r="A3" s="3" t="s">
        <v>182</v>
      </c>
      <c r="J3" s="682">
        <v>43831</v>
      </c>
      <c r="K3" s="682"/>
    </row>
    <row r="4" spans="1:11" ht="17.25" customHeight="1">
      <c r="A4" s="3" t="s">
        <v>183</v>
      </c>
    </row>
    <row r="6" spans="1:11" ht="17.25" customHeight="1">
      <c r="A6" s="622" t="s">
        <v>184</v>
      </c>
      <c r="B6" s="622"/>
      <c r="C6" s="622"/>
      <c r="D6" s="622"/>
      <c r="E6" s="622"/>
      <c r="F6" s="622"/>
      <c r="G6" s="622"/>
      <c r="H6" s="622"/>
      <c r="I6" s="622"/>
      <c r="J6" s="622"/>
      <c r="K6" s="622"/>
    </row>
    <row r="7" spans="1:11" ht="17.25" customHeight="1">
      <c r="A7" s="683" t="str">
        <f>①海外研修実施希望申込書!E21</f>
        <v>インドネシア・ジャカルタ</v>
      </c>
      <c r="B7" s="683"/>
      <c r="C7" s="683"/>
      <c r="D7" s="683"/>
      <c r="E7" s="683"/>
      <c r="F7" s="683"/>
      <c r="G7" s="683"/>
      <c r="H7" s="683"/>
      <c r="I7" s="683"/>
      <c r="J7" s="683"/>
      <c r="K7" s="683"/>
    </row>
    <row r="9" spans="1:11" ht="17.25" customHeight="1">
      <c r="A9" s="684" t="s">
        <v>185</v>
      </c>
      <c r="B9" s="684"/>
      <c r="C9" s="684"/>
      <c r="D9" s="684"/>
      <c r="E9" s="684"/>
      <c r="F9" s="684"/>
      <c r="G9" s="684"/>
      <c r="H9" s="684"/>
      <c r="I9" s="684"/>
      <c r="J9" s="684"/>
      <c r="K9" s="684"/>
    </row>
    <row r="10" spans="1:11" ht="17.25" customHeight="1">
      <c r="A10" s="684"/>
      <c r="B10" s="684"/>
      <c r="C10" s="684"/>
      <c r="D10" s="684"/>
      <c r="E10" s="684"/>
      <c r="F10" s="684"/>
      <c r="G10" s="684"/>
      <c r="H10" s="684"/>
      <c r="I10" s="684"/>
      <c r="J10" s="684"/>
      <c r="K10" s="684"/>
    </row>
    <row r="12" spans="1:11" ht="17.25" customHeight="1">
      <c r="A12" s="685" t="s">
        <v>186</v>
      </c>
      <c r="B12" s="685"/>
      <c r="C12" s="685"/>
      <c r="D12" s="685"/>
      <c r="E12" s="685"/>
      <c r="F12" s="685"/>
      <c r="G12" s="685"/>
      <c r="H12" s="685"/>
      <c r="I12" s="685"/>
      <c r="J12" s="685"/>
      <c r="K12" s="685"/>
    </row>
    <row r="14" spans="1:11" ht="17.25" customHeight="1">
      <c r="A14" s="546" t="s">
        <v>187</v>
      </c>
      <c r="B14" s="689"/>
      <c r="C14" s="547"/>
      <c r="D14" s="98" t="s">
        <v>46</v>
      </c>
      <c r="E14" s="691" t="str">
        <f>ご使用方法・データ入力!D12</f>
        <v>株式会社AOTS</v>
      </c>
      <c r="F14" s="691"/>
      <c r="G14" s="691"/>
      <c r="H14" s="691"/>
      <c r="I14" s="691"/>
      <c r="J14" s="691"/>
      <c r="K14" s="692"/>
    </row>
    <row r="15" spans="1:11" ht="17.25" customHeight="1">
      <c r="A15" s="548"/>
      <c r="B15" s="690"/>
      <c r="C15" s="549"/>
      <c r="D15" s="39" t="s">
        <v>47</v>
      </c>
      <c r="E15" s="694" t="str">
        <f>ご使用方法・データ入力!D13</f>
        <v>AOTS Co., Ltd.</v>
      </c>
      <c r="F15" s="694"/>
      <c r="G15" s="694"/>
      <c r="H15" s="694"/>
      <c r="I15" s="694"/>
      <c r="J15" s="694"/>
      <c r="K15" s="695"/>
    </row>
    <row r="16" spans="1:11" ht="17.25" customHeight="1">
      <c r="A16" s="546" t="s">
        <v>188</v>
      </c>
      <c r="B16" s="689"/>
      <c r="C16" s="547"/>
      <c r="D16" s="697" t="str">
        <f>ご使用方法・データ入力!D14</f>
        <v>104-0061</v>
      </c>
      <c r="E16" s="697"/>
      <c r="F16" s="697"/>
      <c r="G16" s="697"/>
      <c r="H16" s="697"/>
      <c r="I16" s="697"/>
      <c r="J16" s="697"/>
      <c r="K16" s="697"/>
    </row>
    <row r="17" spans="1:11" ht="17.25" customHeight="1">
      <c r="A17" s="548"/>
      <c r="B17" s="690"/>
      <c r="C17" s="549"/>
      <c r="D17" s="698" t="str">
        <f>ご使用方法・データ入力!D15</f>
        <v>東京都中央区銀座5-12-5</v>
      </c>
      <c r="E17" s="698"/>
      <c r="F17" s="698"/>
      <c r="G17" s="698"/>
      <c r="H17" s="698"/>
      <c r="I17" s="698"/>
      <c r="J17" s="698"/>
      <c r="K17" s="698"/>
    </row>
    <row r="18" spans="1:11" ht="17.25" customHeight="1">
      <c r="A18" s="550"/>
      <c r="B18" s="627"/>
      <c r="C18" s="551"/>
      <c r="D18" s="699"/>
      <c r="E18" s="699"/>
      <c r="F18" s="699"/>
      <c r="G18" s="699"/>
      <c r="H18" s="699"/>
      <c r="I18" s="699"/>
      <c r="J18" s="699"/>
      <c r="K18" s="699"/>
    </row>
    <row r="19" spans="1:11" ht="17.25" customHeight="1">
      <c r="A19" s="546" t="s">
        <v>189</v>
      </c>
      <c r="B19" s="547"/>
      <c r="C19" s="99" t="s">
        <v>190</v>
      </c>
      <c r="D19" s="700" t="str">
        <f>ご使用方法・データ入力!D17</f>
        <v>代表取締役</v>
      </c>
      <c r="E19" s="700"/>
      <c r="F19" s="700"/>
      <c r="G19" s="700"/>
      <c r="H19" s="700"/>
      <c r="I19" s="700"/>
      <c r="J19" s="700"/>
      <c r="K19" s="700"/>
    </row>
    <row r="20" spans="1:11" ht="17.25" customHeight="1">
      <c r="A20" s="550"/>
      <c r="B20" s="551"/>
      <c r="C20" s="100" t="s">
        <v>191</v>
      </c>
      <c r="D20" s="701" t="str">
        <f>ご使用方法・データ入力!D18</f>
        <v>田中　太郎</v>
      </c>
      <c r="E20" s="694"/>
      <c r="F20" s="694"/>
      <c r="G20" s="694"/>
      <c r="H20" s="694"/>
      <c r="I20" s="694"/>
      <c r="J20" s="702" t="s">
        <v>451</v>
      </c>
      <c r="K20" s="703"/>
    </row>
    <row r="21" spans="1:11" ht="17.25" customHeight="1">
      <c r="A21" s="546" t="s">
        <v>192</v>
      </c>
      <c r="B21" s="547"/>
      <c r="C21" s="101" t="s">
        <v>193</v>
      </c>
      <c r="D21" s="700" t="str">
        <f>ご使用方法・データ入力!D19</f>
        <v>製造本部　製造第1課　課長</v>
      </c>
      <c r="E21" s="700"/>
      <c r="F21" s="700"/>
      <c r="G21" s="700"/>
      <c r="H21" s="700"/>
      <c r="I21" s="700"/>
      <c r="J21" s="700"/>
      <c r="K21" s="700"/>
    </row>
    <row r="22" spans="1:11" ht="17.25" customHeight="1">
      <c r="A22" s="548"/>
      <c r="B22" s="549"/>
      <c r="C22" s="102" t="s">
        <v>191</v>
      </c>
      <c r="D22" s="693" t="str">
        <f>ご使用方法・データ入力!D20</f>
        <v>山田　二郎</v>
      </c>
      <c r="E22" s="693"/>
      <c r="F22" s="693"/>
      <c r="G22" s="693"/>
      <c r="H22" s="693"/>
      <c r="I22" s="693"/>
      <c r="J22" s="693"/>
      <c r="K22" s="693"/>
    </row>
    <row r="23" spans="1:11" ht="17.25" customHeight="1">
      <c r="A23" s="548"/>
      <c r="B23" s="549"/>
      <c r="C23" s="103" t="s">
        <v>210</v>
      </c>
      <c r="D23" s="686" t="s">
        <v>452</v>
      </c>
      <c r="E23" s="686"/>
      <c r="F23" s="686"/>
      <c r="G23" s="686"/>
      <c r="H23" s="686"/>
      <c r="I23" s="686"/>
      <c r="J23" s="686"/>
      <c r="K23" s="686"/>
    </row>
    <row r="24" spans="1:11" ht="17.25" customHeight="1">
      <c r="A24" s="548"/>
      <c r="B24" s="549"/>
      <c r="C24" s="680" t="s">
        <v>685</v>
      </c>
      <c r="D24" s="687" t="s">
        <v>211</v>
      </c>
      <c r="E24" s="687"/>
      <c r="F24" s="687"/>
      <c r="G24" s="687"/>
      <c r="H24" s="687"/>
      <c r="I24" s="687"/>
      <c r="J24" s="687"/>
      <c r="K24" s="687"/>
    </row>
    <row r="25" spans="1:11" ht="17.25" customHeight="1">
      <c r="A25" s="548"/>
      <c r="B25" s="549"/>
      <c r="C25" s="681"/>
      <c r="D25" s="688"/>
      <c r="E25" s="688"/>
      <c r="F25" s="688"/>
      <c r="G25" s="688"/>
      <c r="H25" s="688"/>
      <c r="I25" s="688"/>
      <c r="J25" s="688"/>
      <c r="K25" s="688"/>
    </row>
    <row r="26" spans="1:11" ht="17.25" customHeight="1">
      <c r="A26" s="548"/>
      <c r="B26" s="549"/>
      <c r="C26" s="102" t="s">
        <v>194</v>
      </c>
      <c r="D26" s="693" t="str">
        <f>ご使用方法・データ入力!D21</f>
        <v>03-xxxx-xxxx</v>
      </c>
      <c r="E26" s="693"/>
      <c r="F26" s="693"/>
      <c r="G26" s="693"/>
      <c r="H26" s="693"/>
      <c r="I26" s="693"/>
      <c r="J26" s="693"/>
      <c r="K26" s="693"/>
    </row>
    <row r="27" spans="1:11" ht="17.25" customHeight="1">
      <c r="A27" s="548"/>
      <c r="B27" s="549"/>
      <c r="C27" s="103" t="s">
        <v>195</v>
      </c>
      <c r="D27" s="696" t="str">
        <f>ご使用方法・データ入力!D22</f>
        <v>03-xxxx-xxxx</v>
      </c>
      <c r="E27" s="696"/>
      <c r="F27" s="696"/>
      <c r="G27" s="696"/>
      <c r="H27" s="696"/>
      <c r="I27" s="696"/>
      <c r="J27" s="696"/>
      <c r="K27" s="696"/>
    </row>
    <row r="28" spans="1:11" ht="17.25" customHeight="1">
      <c r="A28" s="550"/>
      <c r="B28" s="551"/>
      <c r="C28" s="104" t="s">
        <v>196</v>
      </c>
      <c r="D28" s="705" t="str">
        <f>ご使用方法・データ入力!D23</f>
        <v>yamada@aots.co.jp</v>
      </c>
      <c r="E28" s="705"/>
      <c r="F28" s="705"/>
      <c r="G28" s="705"/>
      <c r="H28" s="705"/>
      <c r="I28" s="705"/>
      <c r="J28" s="705"/>
      <c r="K28" s="705"/>
    </row>
    <row r="30" spans="1:11" ht="17.25" customHeight="1">
      <c r="A30" s="546" t="s">
        <v>197</v>
      </c>
      <c r="B30" s="547"/>
      <c r="C30" s="258">
        <v>0</v>
      </c>
      <c r="D30" s="600" t="s">
        <v>201</v>
      </c>
      <c r="E30" s="601"/>
      <c r="F30" s="706">
        <v>0</v>
      </c>
      <c r="G30" s="706"/>
      <c r="H30" s="623" t="s">
        <v>202</v>
      </c>
      <c r="I30" s="623"/>
      <c r="J30" s="707">
        <v>0</v>
      </c>
      <c r="K30" s="707"/>
    </row>
    <row r="31" spans="1:11" ht="17.25" customHeight="1">
      <c r="A31" s="600" t="s">
        <v>198</v>
      </c>
      <c r="B31" s="601"/>
      <c r="C31" s="704"/>
      <c r="D31" s="704"/>
      <c r="E31" s="704"/>
      <c r="F31" s="704"/>
      <c r="G31" s="704"/>
      <c r="H31" s="704"/>
      <c r="I31" s="704"/>
      <c r="J31" s="704"/>
      <c r="K31" s="704"/>
    </row>
    <row r="32" spans="1:11" ht="17.25" customHeight="1">
      <c r="A32" s="600" t="s">
        <v>199</v>
      </c>
      <c r="B32" s="601"/>
      <c r="C32" s="704"/>
      <c r="D32" s="704"/>
      <c r="E32" s="704"/>
      <c r="F32" s="704"/>
      <c r="G32" s="704"/>
      <c r="H32" s="704"/>
      <c r="I32" s="704"/>
      <c r="J32" s="704"/>
      <c r="K32" s="704"/>
    </row>
    <row r="33" spans="1:11" ht="17.25" customHeight="1">
      <c r="A33" s="550" t="s">
        <v>200</v>
      </c>
      <c r="B33" s="551"/>
      <c r="C33" s="704"/>
      <c r="D33" s="704"/>
      <c r="E33" s="704"/>
      <c r="F33" s="704"/>
      <c r="G33" s="704"/>
      <c r="H33" s="704"/>
      <c r="I33" s="704"/>
      <c r="J33" s="704"/>
      <c r="K33" s="704"/>
    </row>
    <row r="35" spans="1:11" ht="17.25" customHeight="1">
      <c r="A35" s="40" t="s">
        <v>203</v>
      </c>
      <c r="B35" s="3" t="s">
        <v>204</v>
      </c>
    </row>
    <row r="36" spans="1:11" ht="17.25" customHeight="1">
      <c r="A36" s="41"/>
      <c r="B36" s="3" t="s">
        <v>932</v>
      </c>
    </row>
    <row r="37" spans="1:11" ht="17.25" customHeight="1">
      <c r="A37" s="41"/>
      <c r="B37" s="3" t="s">
        <v>933</v>
      </c>
    </row>
    <row r="38" spans="1:11" ht="17.25" customHeight="1">
      <c r="A38" s="40" t="s">
        <v>205</v>
      </c>
      <c r="B38" s="3" t="s">
        <v>894</v>
      </c>
    </row>
    <row r="39" spans="1:11" ht="17.25" customHeight="1">
      <c r="A39" s="40" t="s">
        <v>206</v>
      </c>
      <c r="B39" s="3" t="s">
        <v>207</v>
      </c>
    </row>
    <row r="40" spans="1:11" ht="17.25" customHeight="1">
      <c r="A40" s="40" t="s">
        <v>208</v>
      </c>
      <c r="B40" s="3" t="s">
        <v>209</v>
      </c>
    </row>
  </sheetData>
  <mergeCells count="36">
    <mergeCell ref="A32:B32"/>
    <mergeCell ref="A33:B33"/>
    <mergeCell ref="D20:I20"/>
    <mergeCell ref="J20:K20"/>
    <mergeCell ref="C33:K33"/>
    <mergeCell ref="A21:B28"/>
    <mergeCell ref="A30:B30"/>
    <mergeCell ref="A31:B31"/>
    <mergeCell ref="D28:K28"/>
    <mergeCell ref="F30:G30"/>
    <mergeCell ref="J30:K30"/>
    <mergeCell ref="H30:I30"/>
    <mergeCell ref="C31:K31"/>
    <mergeCell ref="C32:K32"/>
    <mergeCell ref="D21:K21"/>
    <mergeCell ref="D26:K26"/>
    <mergeCell ref="D27:K27"/>
    <mergeCell ref="D30:E30"/>
    <mergeCell ref="D16:K16"/>
    <mergeCell ref="D17:K18"/>
    <mergeCell ref="D19:K19"/>
    <mergeCell ref="C24:C25"/>
    <mergeCell ref="A1:K1"/>
    <mergeCell ref="J3:K3"/>
    <mergeCell ref="A6:K6"/>
    <mergeCell ref="A7:K7"/>
    <mergeCell ref="A9:K10"/>
    <mergeCell ref="A12:K12"/>
    <mergeCell ref="D23:K23"/>
    <mergeCell ref="D24:K25"/>
    <mergeCell ref="A14:C15"/>
    <mergeCell ref="A16:C18"/>
    <mergeCell ref="A19:B20"/>
    <mergeCell ref="E14:K14"/>
    <mergeCell ref="D22:K22"/>
    <mergeCell ref="E15:K15"/>
  </mergeCells>
  <phoneticPr fontId="1"/>
  <printOptions horizontalCentered="1"/>
  <pageMargins left="0.51181102362204722" right="0.51181102362204722" top="0.74803149606299213" bottom="0.55118110236220474" header="0.31496062992125984" footer="0.31496062992125984"/>
  <pageSetup paperSize="9" orientation="portrait" blackAndWhite="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S114"/>
  <sheetViews>
    <sheetView showGridLines="0" showZeros="0" view="pageBreakPreview" zoomScaleNormal="100" zoomScaleSheetLayoutView="100" workbookViewId="0">
      <selection sqref="A1:K1"/>
    </sheetView>
  </sheetViews>
  <sheetFormatPr defaultRowHeight="17.25" customHeight="1"/>
  <cols>
    <col min="1" max="1" width="6.375" style="3" bestFit="1" customWidth="1"/>
    <col min="2" max="2" width="3.5" style="3" bestFit="1" customWidth="1"/>
    <col min="3" max="3" width="3.5" style="3" customWidth="1"/>
    <col min="4" max="4" width="7" style="160" customWidth="1"/>
    <col min="5" max="5" width="6.5" style="3" customWidth="1"/>
    <col min="6" max="6" width="4.5" style="3" customWidth="1"/>
    <col min="7" max="7" width="3.375" style="3" customWidth="1"/>
    <col min="8" max="8" width="8.375" style="3" customWidth="1"/>
    <col min="9" max="9" width="4.5" style="3" customWidth="1"/>
    <col min="10" max="10" width="3.375" style="3" bestFit="1" customWidth="1"/>
    <col min="11" max="11" width="3.375" style="3" customWidth="1"/>
    <col min="12" max="12" width="3.375" style="3" bestFit="1" customWidth="1"/>
    <col min="13" max="13" width="4.875" style="3" customWidth="1"/>
    <col min="14" max="14" width="3.375" style="3" bestFit="1" customWidth="1"/>
    <col min="15" max="16" width="9" style="3"/>
    <col min="17" max="18" width="7.125" style="3" customWidth="1"/>
    <col min="19" max="19" width="5.5" style="3" customWidth="1"/>
    <col min="20" max="16384" width="9" style="3"/>
  </cols>
  <sheetData>
    <row r="1" spans="1:19" ht="17.25" customHeight="1">
      <c r="A1" s="3" t="s">
        <v>214</v>
      </c>
    </row>
    <row r="2" spans="1:19" ht="17.25" customHeight="1">
      <c r="A2" s="622" t="s">
        <v>215</v>
      </c>
      <c r="B2" s="622"/>
      <c r="C2" s="622"/>
      <c r="D2" s="622"/>
      <c r="E2" s="622"/>
      <c r="F2" s="622"/>
      <c r="G2" s="622"/>
      <c r="H2" s="622"/>
      <c r="I2" s="622"/>
      <c r="J2" s="622"/>
      <c r="K2" s="622"/>
      <c r="L2" s="622"/>
      <c r="M2" s="622"/>
      <c r="N2" s="622"/>
      <c r="O2" s="622"/>
      <c r="P2" s="622"/>
      <c r="Q2" s="622"/>
      <c r="R2" s="622"/>
      <c r="S2" s="622"/>
    </row>
    <row r="4" spans="1:19" ht="17.25" customHeight="1">
      <c r="A4" s="766" t="s">
        <v>187</v>
      </c>
      <c r="B4" s="766"/>
      <c r="C4" s="766"/>
      <c r="D4" s="766"/>
      <c r="E4" s="766"/>
      <c r="F4" s="128" t="s">
        <v>219</v>
      </c>
      <c r="G4" s="691" t="str">
        <f>ご使用方法・データ入力!D12</f>
        <v>株式会社AOTS</v>
      </c>
      <c r="H4" s="691"/>
      <c r="I4" s="691"/>
      <c r="J4" s="691"/>
      <c r="K4" s="691"/>
      <c r="L4" s="691"/>
      <c r="M4" s="691"/>
      <c r="N4" s="691"/>
      <c r="O4" s="691"/>
      <c r="P4" s="691"/>
      <c r="Q4" s="692"/>
      <c r="R4" s="640" t="s">
        <v>292</v>
      </c>
      <c r="S4" s="640"/>
    </row>
    <row r="5" spans="1:19" ht="17.25" customHeight="1">
      <c r="A5" s="767"/>
      <c r="B5" s="767"/>
      <c r="C5" s="767"/>
      <c r="D5" s="767"/>
      <c r="E5" s="767"/>
      <c r="F5" s="115" t="s">
        <v>221</v>
      </c>
      <c r="G5" s="694" t="str">
        <f>ご使用方法・データ入力!D13</f>
        <v>AOTS Co., Ltd.</v>
      </c>
      <c r="H5" s="694"/>
      <c r="I5" s="694"/>
      <c r="J5" s="694"/>
      <c r="K5" s="694"/>
      <c r="L5" s="694"/>
      <c r="M5" s="694"/>
      <c r="N5" s="694"/>
      <c r="O5" s="694"/>
      <c r="P5" s="694"/>
      <c r="Q5" s="695"/>
      <c r="R5" s="642" t="str">
        <f>ご使用方法・データ入力!D9</f>
        <v>通常型</v>
      </c>
      <c r="S5" s="642"/>
    </row>
    <row r="6" spans="1:19" ht="17.25" customHeight="1">
      <c r="A6" s="156" t="s">
        <v>218</v>
      </c>
      <c r="B6" s="708" t="s">
        <v>222</v>
      </c>
      <c r="C6" s="708"/>
      <c r="D6" s="708"/>
      <c r="E6" s="709"/>
      <c r="F6" s="138" t="s">
        <v>219</v>
      </c>
      <c r="G6" s="691" t="str">
        <f>①海外研修実施希望申込書!E21</f>
        <v>インドネシア・ジャカルタ</v>
      </c>
      <c r="H6" s="691"/>
      <c r="I6" s="691"/>
      <c r="J6" s="691"/>
      <c r="K6" s="691"/>
      <c r="L6" s="691"/>
      <c r="M6" s="691"/>
      <c r="N6" s="691"/>
      <c r="O6" s="691"/>
      <c r="P6" s="691"/>
      <c r="Q6" s="691"/>
      <c r="R6" s="691"/>
      <c r="S6" s="692"/>
    </row>
    <row r="7" spans="1:19" ht="17.25" customHeight="1">
      <c r="A7" s="120"/>
      <c r="B7" s="48"/>
      <c r="C7" s="48"/>
      <c r="D7" s="158"/>
      <c r="E7" s="155"/>
      <c r="F7" s="136" t="s">
        <v>221</v>
      </c>
      <c r="G7" s="694" t="str">
        <f>①海外研修実施希望申込書!E22</f>
        <v>Indonesia, Jakarta</v>
      </c>
      <c r="H7" s="694"/>
      <c r="I7" s="694"/>
      <c r="J7" s="694"/>
      <c r="K7" s="694"/>
      <c r="L7" s="694"/>
      <c r="M7" s="694"/>
      <c r="N7" s="694"/>
      <c r="O7" s="694"/>
      <c r="P7" s="694"/>
      <c r="Q7" s="694"/>
      <c r="R7" s="694"/>
      <c r="S7" s="695"/>
    </row>
    <row r="8" spans="1:19" ht="17.25" customHeight="1">
      <c r="A8" s="156" t="s">
        <v>223</v>
      </c>
      <c r="B8" s="708" t="s">
        <v>224</v>
      </c>
      <c r="C8" s="708"/>
      <c r="D8" s="708"/>
      <c r="E8" s="709"/>
      <c r="F8" s="768" t="s">
        <v>219</v>
      </c>
      <c r="G8" s="728" t="str">
        <f>ご使用方法・データ入力!D26</f>
        <v>現場リーダーのための5Sの基本と生産管理研修</v>
      </c>
      <c r="H8" s="728"/>
      <c r="I8" s="728"/>
      <c r="J8" s="728"/>
      <c r="K8" s="728"/>
      <c r="L8" s="728"/>
      <c r="M8" s="728"/>
      <c r="N8" s="728"/>
      <c r="O8" s="728"/>
      <c r="P8" s="728"/>
      <c r="Q8" s="728"/>
      <c r="R8" s="728"/>
      <c r="S8" s="729"/>
    </row>
    <row r="9" spans="1:19" ht="17.25" customHeight="1">
      <c r="A9" s="120"/>
      <c r="B9" s="48"/>
      <c r="C9" s="48"/>
      <c r="D9" s="158"/>
      <c r="E9" s="155"/>
      <c r="F9" s="769"/>
      <c r="G9" s="730"/>
      <c r="H9" s="730"/>
      <c r="I9" s="730"/>
      <c r="J9" s="730"/>
      <c r="K9" s="730"/>
      <c r="L9" s="730"/>
      <c r="M9" s="730"/>
      <c r="N9" s="730"/>
      <c r="O9" s="730"/>
      <c r="P9" s="730"/>
      <c r="Q9" s="730"/>
      <c r="R9" s="730"/>
      <c r="S9" s="731"/>
    </row>
    <row r="10" spans="1:19" ht="17.25" customHeight="1">
      <c r="A10" s="120"/>
      <c r="B10" s="48"/>
      <c r="C10" s="48"/>
      <c r="D10" s="158"/>
      <c r="E10" s="155"/>
      <c r="F10" s="713" t="s">
        <v>221</v>
      </c>
      <c r="G10" s="732" t="str">
        <f>ご使用方法・データ入力!D28</f>
        <v>5S and Production Management Training for Leaders at a Manufacutruing Site</v>
      </c>
      <c r="H10" s="732"/>
      <c r="I10" s="732"/>
      <c r="J10" s="732"/>
      <c r="K10" s="732"/>
      <c r="L10" s="732"/>
      <c r="M10" s="732"/>
      <c r="N10" s="732"/>
      <c r="O10" s="732"/>
      <c r="P10" s="732"/>
      <c r="Q10" s="732"/>
      <c r="R10" s="732"/>
      <c r="S10" s="733"/>
    </row>
    <row r="11" spans="1:19" ht="17.25" customHeight="1">
      <c r="A11" s="123"/>
      <c r="B11" s="152"/>
      <c r="C11" s="152"/>
      <c r="D11" s="152"/>
      <c r="E11" s="153"/>
      <c r="F11" s="768"/>
      <c r="G11" s="734"/>
      <c r="H11" s="734"/>
      <c r="I11" s="734"/>
      <c r="J11" s="734"/>
      <c r="K11" s="734"/>
      <c r="L11" s="734"/>
      <c r="M11" s="734"/>
      <c r="N11" s="734"/>
      <c r="O11" s="734"/>
      <c r="P11" s="734"/>
      <c r="Q11" s="734"/>
      <c r="R11" s="734"/>
      <c r="S11" s="735"/>
    </row>
    <row r="12" spans="1:19" ht="17.25" customHeight="1">
      <c r="A12" s="157" t="s">
        <v>225</v>
      </c>
      <c r="B12" s="759" t="s">
        <v>489</v>
      </c>
      <c r="C12" s="760"/>
      <c r="D12" s="760"/>
      <c r="E12" s="760"/>
      <c r="F12" s="753"/>
      <c r="G12" s="753"/>
      <c r="H12" s="753"/>
      <c r="I12" s="753"/>
      <c r="J12" s="753"/>
      <c r="K12" s="753"/>
      <c r="L12" s="753"/>
      <c r="M12" s="753"/>
      <c r="N12" s="753"/>
      <c r="O12" s="753"/>
      <c r="P12" s="753"/>
      <c r="Q12" s="753"/>
      <c r="R12" s="753"/>
      <c r="S12" s="753"/>
    </row>
    <row r="13" spans="1:19" ht="17.25" customHeight="1">
      <c r="A13" s="122"/>
      <c r="B13" s="736">
        <f>ご使用方法・データ入力!D35</f>
        <v>44046</v>
      </c>
      <c r="C13" s="736"/>
      <c r="D13" s="736"/>
      <c r="E13" s="736"/>
      <c r="F13" s="110" t="s">
        <v>299</v>
      </c>
      <c r="G13" s="736">
        <f>ご使用方法・データ入力!D36</f>
        <v>44055</v>
      </c>
      <c r="H13" s="736"/>
      <c r="I13" s="736"/>
      <c r="J13" s="736"/>
      <c r="K13" s="113" t="s">
        <v>293</v>
      </c>
      <c r="L13" s="740">
        <f>ご使用方法・データ入力!D37</f>
        <v>8</v>
      </c>
      <c r="M13" s="740"/>
      <c r="N13" s="740"/>
      <c r="O13" s="129" t="s">
        <v>295</v>
      </c>
      <c r="P13" s="129"/>
      <c r="Q13" s="129"/>
      <c r="R13" s="129"/>
      <c r="S13" s="114"/>
    </row>
    <row r="14" spans="1:19" ht="17.25" customHeight="1">
      <c r="A14" s="50" t="s">
        <v>226</v>
      </c>
      <c r="B14" s="727" t="s">
        <v>895</v>
      </c>
      <c r="C14" s="753"/>
      <c r="D14" s="753"/>
      <c r="E14" s="753"/>
      <c r="F14" s="753"/>
      <c r="G14" s="753"/>
      <c r="H14" s="753"/>
      <c r="I14" s="753"/>
      <c r="J14" s="753"/>
      <c r="K14" s="753"/>
      <c r="L14" s="753"/>
      <c r="M14" s="753"/>
      <c r="N14" s="753"/>
      <c r="O14" s="753"/>
      <c r="P14" s="753"/>
      <c r="Q14" s="753"/>
      <c r="R14" s="753"/>
      <c r="S14" s="753"/>
    </row>
    <row r="15" spans="1:19" ht="17.25" customHeight="1">
      <c r="A15" s="122"/>
      <c r="B15" s="774">
        <f>ご使用方法・データ入力!D34</f>
        <v>20</v>
      </c>
      <c r="C15" s="774"/>
      <c r="D15" s="774"/>
      <c r="E15" s="113" t="s">
        <v>293</v>
      </c>
      <c r="F15" s="737"/>
      <c r="G15" s="737"/>
      <c r="H15" s="738"/>
      <c r="I15" s="738"/>
      <c r="J15" s="738"/>
      <c r="K15" s="738"/>
      <c r="L15" s="738"/>
      <c r="M15" s="738"/>
      <c r="N15" s="738"/>
      <c r="O15" s="738"/>
      <c r="P15" s="738"/>
      <c r="Q15" s="738"/>
      <c r="R15" s="739"/>
      <c r="S15" s="114" t="s">
        <v>294</v>
      </c>
    </row>
    <row r="16" spans="1:19" ht="17.25" customHeight="1">
      <c r="A16" s="50" t="s">
        <v>227</v>
      </c>
      <c r="B16" s="727" t="s">
        <v>686</v>
      </c>
      <c r="C16" s="753"/>
      <c r="D16" s="753"/>
      <c r="E16" s="753"/>
      <c r="F16" s="753"/>
      <c r="G16" s="753"/>
      <c r="H16" s="753"/>
      <c r="I16" s="753"/>
      <c r="J16" s="753"/>
      <c r="K16" s="753"/>
      <c r="L16" s="753"/>
      <c r="M16" s="753"/>
      <c r="N16" s="753"/>
      <c r="O16" s="753"/>
      <c r="P16" s="753"/>
      <c r="Q16" s="753"/>
      <c r="R16" s="753"/>
      <c r="S16" s="753"/>
    </row>
    <row r="17" spans="1:19" ht="17.25" customHeight="1">
      <c r="A17" s="121"/>
      <c r="B17" s="754">
        <f>①海外研修実施希望申込書!B41</f>
        <v>0</v>
      </c>
      <c r="C17" s="755"/>
      <c r="D17" s="755"/>
      <c r="E17" s="755"/>
      <c r="F17" s="755"/>
      <c r="G17" s="755"/>
      <c r="H17" s="755"/>
      <c r="I17" s="755"/>
      <c r="J17" s="755"/>
      <c r="K17" s="755"/>
      <c r="L17" s="755"/>
      <c r="M17" s="755"/>
      <c r="N17" s="755"/>
      <c r="O17" s="755"/>
      <c r="P17" s="755"/>
      <c r="Q17" s="755"/>
      <c r="R17" s="755"/>
      <c r="S17" s="755"/>
    </row>
    <row r="18" spans="1:19" ht="17.25" customHeight="1">
      <c r="A18" s="121"/>
      <c r="B18" s="756"/>
      <c r="C18" s="757"/>
      <c r="D18" s="757"/>
      <c r="E18" s="757"/>
      <c r="F18" s="757"/>
      <c r="G18" s="757"/>
      <c r="H18" s="757"/>
      <c r="I18" s="757"/>
      <c r="J18" s="757"/>
      <c r="K18" s="757"/>
      <c r="L18" s="757"/>
      <c r="M18" s="757"/>
      <c r="N18" s="757"/>
      <c r="O18" s="757"/>
      <c r="P18" s="757"/>
      <c r="Q18" s="757"/>
      <c r="R18" s="757"/>
      <c r="S18" s="757"/>
    </row>
    <row r="19" spans="1:19" ht="17.25" customHeight="1">
      <c r="A19" s="121"/>
      <c r="B19" s="756"/>
      <c r="C19" s="757"/>
      <c r="D19" s="757"/>
      <c r="E19" s="757"/>
      <c r="F19" s="757"/>
      <c r="G19" s="757"/>
      <c r="H19" s="757"/>
      <c r="I19" s="757"/>
      <c r="J19" s="757"/>
      <c r="K19" s="757"/>
      <c r="L19" s="757"/>
      <c r="M19" s="757"/>
      <c r="N19" s="757"/>
      <c r="O19" s="757"/>
      <c r="P19" s="757"/>
      <c r="Q19" s="757"/>
      <c r="R19" s="757"/>
      <c r="S19" s="757"/>
    </row>
    <row r="20" spans="1:19" ht="17.25" customHeight="1">
      <c r="A20" s="122"/>
      <c r="B20" s="756"/>
      <c r="C20" s="757"/>
      <c r="D20" s="757"/>
      <c r="E20" s="757"/>
      <c r="F20" s="757"/>
      <c r="G20" s="757"/>
      <c r="H20" s="757"/>
      <c r="I20" s="757"/>
      <c r="J20" s="757"/>
      <c r="K20" s="757"/>
      <c r="L20" s="757"/>
      <c r="M20" s="757"/>
      <c r="N20" s="757"/>
      <c r="O20" s="757"/>
      <c r="P20" s="757"/>
      <c r="Q20" s="757"/>
      <c r="R20" s="757"/>
      <c r="S20" s="757"/>
    </row>
    <row r="21" spans="1:19" ht="17.25" customHeight="1">
      <c r="A21" s="50" t="s">
        <v>228</v>
      </c>
      <c r="B21" s="727" t="s">
        <v>490</v>
      </c>
      <c r="C21" s="753"/>
      <c r="D21" s="753"/>
      <c r="E21" s="753"/>
      <c r="F21" s="753"/>
      <c r="G21" s="753"/>
      <c r="H21" s="753"/>
      <c r="I21" s="753"/>
      <c r="J21" s="753"/>
      <c r="K21" s="753"/>
      <c r="L21" s="753"/>
      <c r="M21" s="753"/>
      <c r="N21" s="753"/>
      <c r="O21" s="753"/>
      <c r="P21" s="753"/>
      <c r="Q21" s="753"/>
      <c r="R21" s="753"/>
      <c r="S21" s="753"/>
    </row>
    <row r="22" spans="1:19" ht="17.25" customHeight="1">
      <c r="A22" s="121"/>
      <c r="B22" s="761"/>
      <c r="C22" s="762"/>
      <c r="D22" s="762"/>
      <c r="E22" s="762"/>
      <c r="F22" s="762"/>
      <c r="G22" s="762"/>
      <c r="H22" s="762"/>
      <c r="I22" s="762"/>
      <c r="J22" s="762"/>
      <c r="K22" s="762"/>
      <c r="L22" s="762"/>
      <c r="M22" s="762"/>
      <c r="N22" s="762"/>
      <c r="O22" s="762"/>
      <c r="P22" s="762"/>
      <c r="Q22" s="762"/>
      <c r="R22" s="762"/>
      <c r="S22" s="762"/>
    </row>
    <row r="23" spans="1:19" ht="17.25" customHeight="1">
      <c r="A23" s="121"/>
      <c r="B23" s="763"/>
      <c r="C23" s="764"/>
      <c r="D23" s="764"/>
      <c r="E23" s="764"/>
      <c r="F23" s="764"/>
      <c r="G23" s="764"/>
      <c r="H23" s="764"/>
      <c r="I23" s="764"/>
      <c r="J23" s="764"/>
      <c r="K23" s="764"/>
      <c r="L23" s="764"/>
      <c r="M23" s="764"/>
      <c r="N23" s="764"/>
      <c r="O23" s="764"/>
      <c r="P23" s="764"/>
      <c r="Q23" s="764"/>
      <c r="R23" s="764"/>
      <c r="S23" s="764"/>
    </row>
    <row r="24" spans="1:19" ht="17.25" customHeight="1">
      <c r="A24" s="121"/>
      <c r="B24" s="763"/>
      <c r="C24" s="764"/>
      <c r="D24" s="764"/>
      <c r="E24" s="764"/>
      <c r="F24" s="764"/>
      <c r="G24" s="764"/>
      <c r="H24" s="764"/>
      <c r="I24" s="764"/>
      <c r="J24" s="764"/>
      <c r="K24" s="764"/>
      <c r="L24" s="764"/>
      <c r="M24" s="764"/>
      <c r="N24" s="764"/>
      <c r="O24" s="764"/>
      <c r="P24" s="764"/>
      <c r="Q24" s="764"/>
      <c r="R24" s="764"/>
      <c r="S24" s="764"/>
    </row>
    <row r="25" spans="1:19" ht="17.25" customHeight="1">
      <c r="A25" s="122"/>
      <c r="B25" s="763"/>
      <c r="C25" s="764"/>
      <c r="D25" s="764"/>
      <c r="E25" s="764"/>
      <c r="F25" s="764"/>
      <c r="G25" s="764"/>
      <c r="H25" s="764"/>
      <c r="I25" s="764"/>
      <c r="J25" s="764"/>
      <c r="K25" s="764"/>
      <c r="L25" s="764"/>
      <c r="M25" s="764"/>
      <c r="N25" s="764"/>
      <c r="O25" s="764"/>
      <c r="P25" s="764"/>
      <c r="Q25" s="764"/>
      <c r="R25" s="764"/>
      <c r="S25" s="764"/>
    </row>
    <row r="26" spans="1:19" ht="17.25" customHeight="1">
      <c r="A26" s="50" t="s">
        <v>229</v>
      </c>
      <c r="B26" s="727" t="s">
        <v>488</v>
      </c>
      <c r="C26" s="753"/>
      <c r="D26" s="753"/>
      <c r="E26" s="753"/>
      <c r="F26" s="753"/>
      <c r="G26" s="753"/>
      <c r="H26" s="753"/>
      <c r="I26" s="753"/>
      <c r="J26" s="753"/>
      <c r="K26" s="753"/>
      <c r="L26" s="753"/>
      <c r="M26" s="753"/>
      <c r="N26" s="753"/>
      <c r="O26" s="753"/>
      <c r="P26" s="753"/>
      <c r="Q26" s="753"/>
      <c r="R26" s="753"/>
      <c r="S26" s="753"/>
    </row>
    <row r="27" spans="1:19" ht="17.25" customHeight="1">
      <c r="A27" s="121"/>
      <c r="B27" s="648" t="s">
        <v>234</v>
      </c>
      <c r="C27" s="648"/>
      <c r="D27" s="648"/>
      <c r="E27" s="264">
        <f>ご使用方法・データ入力!D38</f>
        <v>1</v>
      </c>
      <c r="F27" s="108"/>
      <c r="G27" s="648" t="s">
        <v>235</v>
      </c>
      <c r="H27" s="648"/>
      <c r="I27" s="610" t="str">
        <f>ご使用方法・データ入力!D39</f>
        <v>英語</v>
      </c>
      <c r="J27" s="610"/>
      <c r="K27" s="610"/>
      <c r="L27" s="610"/>
      <c r="M27" s="610"/>
      <c r="N27" s="610"/>
      <c r="O27" s="117"/>
      <c r="P27" s="117"/>
      <c r="Q27" s="117"/>
      <c r="R27" s="117"/>
      <c r="S27" s="118"/>
    </row>
    <row r="28" spans="1:19" ht="17.25" customHeight="1">
      <c r="A28" s="121"/>
      <c r="B28" s="713" t="s">
        <v>236</v>
      </c>
      <c r="C28" s="713"/>
      <c r="D28" s="713"/>
      <c r="E28" s="773" t="str">
        <f>①海外研修実施希望申込書!D60</f>
        <v>英語</v>
      </c>
      <c r="F28" s="773"/>
      <c r="G28" s="773"/>
      <c r="H28" s="773"/>
      <c r="I28" s="501" t="str">
        <f>①海外研修実施希望申込書!G60</f>
        <v>⇔</v>
      </c>
      <c r="J28" s="773" t="str">
        <f>①海外研修実施希望申込書!H60</f>
        <v>インドネシア語</v>
      </c>
      <c r="K28" s="773"/>
      <c r="L28" s="773"/>
      <c r="M28" s="773"/>
      <c r="N28" s="773"/>
      <c r="O28" s="773"/>
      <c r="P28" s="108"/>
      <c r="Q28" s="108"/>
      <c r="R28" s="108"/>
      <c r="S28" s="109"/>
    </row>
    <row r="29" spans="1:19" ht="17.25" customHeight="1">
      <c r="A29" s="121"/>
      <c r="B29" s="112"/>
      <c r="C29" s="623" t="s">
        <v>237</v>
      </c>
      <c r="D29" s="623"/>
      <c r="E29" s="623"/>
      <c r="F29" s="623" t="s">
        <v>238</v>
      </c>
      <c r="G29" s="623"/>
      <c r="H29" s="623"/>
      <c r="I29" s="623"/>
      <c r="J29" s="623"/>
      <c r="K29" s="623"/>
      <c r="L29" s="623"/>
      <c r="M29" s="623"/>
      <c r="N29" s="623"/>
      <c r="O29" s="623"/>
      <c r="P29" s="623"/>
      <c r="Q29" s="623" t="s">
        <v>239</v>
      </c>
      <c r="R29" s="623"/>
      <c r="S29" s="623"/>
    </row>
    <row r="30" spans="1:19" ht="17.25" customHeight="1">
      <c r="A30" s="121"/>
      <c r="B30" s="99" t="s">
        <v>230</v>
      </c>
      <c r="C30" s="742"/>
      <c r="D30" s="742"/>
      <c r="E30" s="742"/>
      <c r="F30" s="742" t="s">
        <v>497</v>
      </c>
      <c r="G30" s="742"/>
      <c r="H30" s="742"/>
      <c r="I30" s="742"/>
      <c r="J30" s="742"/>
      <c r="K30" s="742"/>
      <c r="L30" s="742"/>
      <c r="M30" s="742"/>
      <c r="N30" s="742"/>
      <c r="O30" s="742"/>
      <c r="P30" s="742"/>
      <c r="Q30" s="744">
        <v>20</v>
      </c>
      <c r="R30" s="744"/>
      <c r="S30" s="744"/>
    </row>
    <row r="31" spans="1:19" ht="17.25" customHeight="1">
      <c r="A31" s="121"/>
      <c r="B31" s="102" t="s">
        <v>231</v>
      </c>
      <c r="C31" s="743"/>
      <c r="D31" s="743"/>
      <c r="E31" s="743"/>
      <c r="F31" s="743"/>
      <c r="G31" s="743"/>
      <c r="H31" s="743"/>
      <c r="I31" s="743"/>
      <c r="J31" s="743"/>
      <c r="K31" s="743"/>
      <c r="L31" s="743"/>
      <c r="M31" s="743"/>
      <c r="N31" s="743"/>
      <c r="O31" s="743"/>
      <c r="P31" s="743"/>
      <c r="Q31" s="745"/>
      <c r="R31" s="745"/>
      <c r="S31" s="745"/>
    </row>
    <row r="32" spans="1:19" ht="17.25" customHeight="1">
      <c r="A32" s="121"/>
      <c r="B32" s="102" t="s">
        <v>232</v>
      </c>
      <c r="C32" s="743"/>
      <c r="D32" s="743"/>
      <c r="E32" s="743"/>
      <c r="F32" s="743"/>
      <c r="G32" s="743"/>
      <c r="H32" s="743"/>
      <c r="I32" s="743"/>
      <c r="J32" s="743"/>
      <c r="K32" s="743"/>
      <c r="L32" s="743"/>
      <c r="M32" s="743"/>
      <c r="N32" s="743"/>
      <c r="O32" s="743"/>
      <c r="P32" s="743"/>
      <c r="Q32" s="745"/>
      <c r="R32" s="745"/>
      <c r="S32" s="745"/>
    </row>
    <row r="33" spans="1:19" ht="17.25" customHeight="1">
      <c r="A33" s="122"/>
      <c r="B33" s="100" t="s">
        <v>233</v>
      </c>
      <c r="C33" s="738"/>
      <c r="D33" s="738"/>
      <c r="E33" s="738"/>
      <c r="F33" s="738"/>
      <c r="G33" s="738"/>
      <c r="H33" s="738"/>
      <c r="I33" s="738"/>
      <c r="J33" s="738"/>
      <c r="K33" s="738"/>
      <c r="L33" s="738"/>
      <c r="M33" s="738"/>
      <c r="N33" s="738"/>
      <c r="O33" s="738"/>
      <c r="P33" s="738"/>
      <c r="Q33" s="746"/>
      <c r="R33" s="746"/>
      <c r="S33" s="746"/>
    </row>
    <row r="34" spans="1:19" ht="17.25" customHeight="1">
      <c r="A34" s="50" t="s">
        <v>240</v>
      </c>
      <c r="B34" s="727" t="s">
        <v>302</v>
      </c>
      <c r="C34" s="753"/>
      <c r="D34" s="753"/>
      <c r="E34" s="753"/>
      <c r="F34" s="753"/>
      <c r="G34" s="753"/>
      <c r="H34" s="753"/>
      <c r="I34" s="753"/>
      <c r="J34" s="753"/>
      <c r="K34" s="753"/>
      <c r="L34" s="753"/>
      <c r="M34" s="753"/>
      <c r="N34" s="753"/>
      <c r="O34" s="753"/>
      <c r="P34" s="753"/>
      <c r="Q34" s="753"/>
      <c r="R34" s="753"/>
      <c r="S34" s="753"/>
    </row>
    <row r="35" spans="1:19" ht="17.25" customHeight="1">
      <c r="A35" s="121"/>
      <c r="B35" s="649" t="s">
        <v>241</v>
      </c>
      <c r="C35" s="770"/>
      <c r="D35" s="770"/>
      <c r="E35" s="770"/>
      <c r="F35" s="770"/>
      <c r="G35" s="770"/>
      <c r="H35" s="770"/>
      <c r="I35" s="770"/>
      <c r="J35" s="770"/>
      <c r="K35" s="770"/>
      <c r="L35" s="770"/>
      <c r="M35" s="770"/>
      <c r="N35" s="770"/>
      <c r="O35" s="770"/>
      <c r="P35" s="770"/>
      <c r="Q35" s="770"/>
      <c r="R35" s="770"/>
      <c r="S35" s="770"/>
    </row>
    <row r="36" spans="1:19" ht="17.25" customHeight="1">
      <c r="A36" s="121"/>
      <c r="B36" s="761"/>
      <c r="C36" s="762"/>
      <c r="D36" s="762"/>
      <c r="E36" s="762"/>
      <c r="F36" s="762"/>
      <c r="G36" s="762"/>
      <c r="H36" s="762"/>
      <c r="I36" s="762"/>
      <c r="J36" s="762"/>
      <c r="K36" s="762"/>
      <c r="L36" s="762"/>
      <c r="M36" s="762"/>
      <c r="N36" s="762"/>
      <c r="O36" s="762"/>
      <c r="P36" s="762"/>
      <c r="Q36" s="762"/>
      <c r="R36" s="762"/>
      <c r="S36" s="762"/>
    </row>
    <row r="37" spans="1:19" ht="17.25" customHeight="1">
      <c r="A37" s="121"/>
      <c r="B37" s="763"/>
      <c r="C37" s="764"/>
      <c r="D37" s="764"/>
      <c r="E37" s="764"/>
      <c r="F37" s="764"/>
      <c r="G37" s="764"/>
      <c r="H37" s="764"/>
      <c r="I37" s="764"/>
      <c r="J37" s="764"/>
      <c r="K37" s="764"/>
      <c r="L37" s="764"/>
      <c r="M37" s="764"/>
      <c r="N37" s="764"/>
      <c r="O37" s="764"/>
      <c r="P37" s="764"/>
      <c r="Q37" s="764"/>
      <c r="R37" s="764"/>
      <c r="S37" s="764"/>
    </row>
    <row r="38" spans="1:19" ht="17.25" customHeight="1">
      <c r="A38" s="121"/>
      <c r="B38" s="763"/>
      <c r="C38" s="764"/>
      <c r="D38" s="764"/>
      <c r="E38" s="764"/>
      <c r="F38" s="764"/>
      <c r="G38" s="764"/>
      <c r="H38" s="764"/>
      <c r="I38" s="764"/>
      <c r="J38" s="764"/>
      <c r="K38" s="764"/>
      <c r="L38" s="764"/>
      <c r="M38" s="764"/>
      <c r="N38" s="764"/>
      <c r="O38" s="764"/>
      <c r="P38" s="764"/>
      <c r="Q38" s="764"/>
      <c r="R38" s="764"/>
      <c r="S38" s="764"/>
    </row>
    <row r="39" spans="1:19" ht="17.25" customHeight="1">
      <c r="A39" s="125"/>
      <c r="B39" s="771"/>
      <c r="C39" s="772"/>
      <c r="D39" s="772"/>
      <c r="E39" s="772"/>
      <c r="F39" s="772"/>
      <c r="G39" s="772"/>
      <c r="H39" s="772"/>
      <c r="I39" s="772"/>
      <c r="J39" s="772"/>
      <c r="K39" s="772"/>
      <c r="L39" s="772"/>
      <c r="M39" s="772"/>
      <c r="N39" s="772"/>
      <c r="O39" s="772"/>
      <c r="P39" s="772"/>
      <c r="Q39" s="772"/>
      <c r="R39" s="772"/>
      <c r="S39" s="772"/>
    </row>
    <row r="40" spans="1:19" ht="17.25" customHeight="1">
      <c r="A40" s="121"/>
      <c r="B40" s="649" t="s">
        <v>687</v>
      </c>
      <c r="C40" s="770"/>
      <c r="D40" s="770"/>
      <c r="E40" s="770"/>
      <c r="F40" s="770"/>
      <c r="G40" s="770"/>
      <c r="H40" s="770"/>
      <c r="I40" s="770"/>
      <c r="J40" s="770"/>
      <c r="K40" s="770"/>
      <c r="L40" s="770"/>
      <c r="M40" s="770"/>
      <c r="N40" s="770"/>
      <c r="O40" s="770"/>
      <c r="P40" s="770"/>
      <c r="Q40" s="770"/>
      <c r="R40" s="770"/>
      <c r="S40" s="770"/>
    </row>
    <row r="41" spans="1:19" ht="17.25" customHeight="1">
      <c r="A41" s="121"/>
      <c r="B41" s="761"/>
      <c r="C41" s="762"/>
      <c r="D41" s="762"/>
      <c r="E41" s="762"/>
      <c r="F41" s="762"/>
      <c r="G41" s="762"/>
      <c r="H41" s="762"/>
      <c r="I41" s="762"/>
      <c r="J41" s="762"/>
      <c r="K41" s="762"/>
      <c r="L41" s="762"/>
      <c r="M41" s="762"/>
      <c r="N41" s="762"/>
      <c r="O41" s="762"/>
      <c r="P41" s="762"/>
      <c r="Q41" s="762"/>
      <c r="R41" s="762"/>
      <c r="S41" s="762"/>
    </row>
    <row r="42" spans="1:19" ht="17.25" customHeight="1">
      <c r="A42" s="121"/>
      <c r="B42" s="763"/>
      <c r="C42" s="764"/>
      <c r="D42" s="764"/>
      <c r="E42" s="764"/>
      <c r="F42" s="764"/>
      <c r="G42" s="764"/>
      <c r="H42" s="764"/>
      <c r="I42" s="764"/>
      <c r="J42" s="764"/>
      <c r="K42" s="764"/>
      <c r="L42" s="764"/>
      <c r="M42" s="764"/>
      <c r="N42" s="764"/>
      <c r="O42" s="764"/>
      <c r="P42" s="764"/>
      <c r="Q42" s="764"/>
      <c r="R42" s="764"/>
      <c r="S42" s="764"/>
    </row>
    <row r="43" spans="1:19" ht="17.25" customHeight="1">
      <c r="A43" s="121"/>
      <c r="B43" s="763"/>
      <c r="C43" s="764"/>
      <c r="D43" s="764"/>
      <c r="E43" s="764"/>
      <c r="F43" s="764"/>
      <c r="G43" s="764"/>
      <c r="H43" s="764"/>
      <c r="I43" s="764"/>
      <c r="J43" s="764"/>
      <c r="K43" s="764"/>
      <c r="L43" s="764"/>
      <c r="M43" s="764"/>
      <c r="N43" s="764"/>
      <c r="O43" s="764"/>
      <c r="P43" s="764"/>
      <c r="Q43" s="764"/>
      <c r="R43" s="764"/>
      <c r="S43" s="764"/>
    </row>
    <row r="44" spans="1:19" ht="17.25" customHeight="1">
      <c r="A44" s="122"/>
      <c r="B44" s="763"/>
      <c r="C44" s="764"/>
      <c r="D44" s="764"/>
      <c r="E44" s="764"/>
      <c r="F44" s="764"/>
      <c r="G44" s="764"/>
      <c r="H44" s="764"/>
      <c r="I44" s="764"/>
      <c r="J44" s="764"/>
      <c r="K44" s="764"/>
      <c r="L44" s="764"/>
      <c r="M44" s="764"/>
      <c r="N44" s="764"/>
      <c r="O44" s="764"/>
      <c r="P44" s="764"/>
      <c r="Q44" s="764"/>
      <c r="R44" s="764"/>
      <c r="S44" s="764"/>
    </row>
    <row r="45" spans="1:19" ht="17.25" customHeight="1">
      <c r="A45" s="50" t="s">
        <v>242</v>
      </c>
      <c r="B45" s="727" t="s">
        <v>688</v>
      </c>
      <c r="C45" s="753"/>
      <c r="D45" s="753"/>
      <c r="E45" s="753"/>
      <c r="F45" s="753"/>
      <c r="G45" s="753"/>
      <c r="H45" s="753"/>
      <c r="I45" s="753"/>
      <c r="J45" s="753"/>
      <c r="K45" s="753"/>
      <c r="L45" s="753"/>
      <c r="M45" s="753"/>
      <c r="N45" s="753"/>
      <c r="O45" s="753"/>
      <c r="P45" s="753"/>
      <c r="Q45" s="753"/>
      <c r="R45" s="753"/>
      <c r="S45" s="753"/>
    </row>
    <row r="46" spans="1:19" ht="17.25" customHeight="1">
      <c r="A46" s="121"/>
      <c r="B46" s="119" t="str">
        <f>IF(ご使用方法・データ入力!D41="公募","☑","□")</f>
        <v>□</v>
      </c>
      <c r="C46" s="775" t="s">
        <v>244</v>
      </c>
      <c r="D46" s="775"/>
      <c r="E46" s="765" t="str">
        <f>IF(ご使用方法・データ入力!D41="公募",ご使用方法・データ入力!D34,"")</f>
        <v/>
      </c>
      <c r="F46" s="765"/>
      <c r="G46" s="765"/>
      <c r="H46" s="765"/>
      <c r="I46" s="108"/>
      <c r="J46" s="108"/>
      <c r="K46" s="108"/>
      <c r="L46" s="108"/>
      <c r="M46" s="108"/>
      <c r="N46" s="108"/>
      <c r="O46" s="108"/>
      <c r="P46" s="108"/>
      <c r="Q46" s="108"/>
      <c r="R46" s="108"/>
      <c r="S46" s="109"/>
    </row>
    <row r="47" spans="1:19" ht="17.25" customHeight="1">
      <c r="A47" s="121"/>
      <c r="B47" s="108"/>
      <c r="C47" s="149" t="s">
        <v>37</v>
      </c>
      <c r="D47" s="144" t="s">
        <v>461</v>
      </c>
      <c r="E47" s="108"/>
      <c r="F47" s="119" t="s">
        <v>243</v>
      </c>
      <c r="G47" s="648" t="s">
        <v>245</v>
      </c>
      <c r="H47" s="648"/>
      <c r="I47" s="648"/>
      <c r="J47" s="648"/>
      <c r="K47" s="648"/>
      <c r="L47" s="108"/>
      <c r="M47" s="117"/>
      <c r="N47" s="117"/>
      <c r="O47" s="117"/>
      <c r="P47" s="117"/>
      <c r="Q47" s="117"/>
      <c r="R47" s="117"/>
      <c r="S47" s="109"/>
    </row>
    <row r="48" spans="1:19" ht="17.25" customHeight="1">
      <c r="A48" s="121"/>
      <c r="B48" s="108"/>
      <c r="C48" s="108"/>
      <c r="D48" s="144"/>
      <c r="E48" s="108"/>
      <c r="F48" s="119" t="s">
        <v>243</v>
      </c>
      <c r="G48" s="648" t="s">
        <v>246</v>
      </c>
      <c r="H48" s="648"/>
      <c r="I48" s="648"/>
      <c r="J48" s="648"/>
      <c r="K48" s="648"/>
      <c r="L48" s="119" t="s">
        <v>293</v>
      </c>
      <c r="M48" s="596"/>
      <c r="N48" s="596"/>
      <c r="O48" s="596"/>
      <c r="P48" s="596"/>
      <c r="Q48" s="596"/>
      <c r="R48" s="596"/>
      <c r="S48" s="109" t="s">
        <v>295</v>
      </c>
    </row>
    <row r="49" spans="1:19" ht="17.25" customHeight="1">
      <c r="A49" s="121"/>
      <c r="B49" s="108"/>
      <c r="C49" s="108"/>
      <c r="D49" s="144"/>
      <c r="E49" s="108"/>
      <c r="F49" s="119" t="s">
        <v>243</v>
      </c>
      <c r="G49" s="648" t="s">
        <v>247</v>
      </c>
      <c r="H49" s="648"/>
      <c r="I49" s="648"/>
      <c r="J49" s="648"/>
      <c r="K49" s="648"/>
      <c r="L49" s="119" t="s">
        <v>293</v>
      </c>
      <c r="M49" s="596" t="s">
        <v>296</v>
      </c>
      <c r="N49" s="596"/>
      <c r="O49" s="596"/>
      <c r="P49" s="596"/>
      <c r="Q49" s="596"/>
      <c r="R49" s="596"/>
      <c r="S49" s="109" t="s">
        <v>295</v>
      </c>
    </row>
    <row r="50" spans="1:19" ht="17.25" customHeight="1">
      <c r="A50" s="121"/>
      <c r="B50" s="108"/>
      <c r="C50" s="108"/>
      <c r="D50" s="144"/>
      <c r="E50" s="108"/>
      <c r="F50" s="119" t="s">
        <v>243</v>
      </c>
      <c r="G50" s="648" t="s">
        <v>248</v>
      </c>
      <c r="H50" s="648"/>
      <c r="I50" s="648"/>
      <c r="J50" s="648"/>
      <c r="K50" s="648"/>
      <c r="L50" s="119" t="s">
        <v>293</v>
      </c>
      <c r="M50" s="596"/>
      <c r="N50" s="596"/>
      <c r="O50" s="596"/>
      <c r="P50" s="596"/>
      <c r="Q50" s="596"/>
      <c r="R50" s="596"/>
      <c r="S50" s="109" t="s">
        <v>295</v>
      </c>
    </row>
    <row r="51" spans="1:19" ht="17.25" customHeight="1">
      <c r="A51" s="121"/>
      <c r="B51" s="108"/>
      <c r="C51" s="149" t="s">
        <v>459</v>
      </c>
      <c r="D51" s="144" t="s">
        <v>462</v>
      </c>
      <c r="E51" s="108"/>
      <c r="F51" s="119" t="s">
        <v>243</v>
      </c>
      <c r="G51" s="648" t="s">
        <v>249</v>
      </c>
      <c r="H51" s="648"/>
      <c r="I51" s="648"/>
      <c r="J51" s="648"/>
      <c r="K51" s="648"/>
      <c r="L51" s="119"/>
      <c r="M51" s="107"/>
      <c r="N51" s="107"/>
      <c r="O51" s="107"/>
      <c r="P51" s="107"/>
      <c r="Q51" s="107"/>
      <c r="R51" s="107"/>
      <c r="S51" s="109"/>
    </row>
    <row r="52" spans="1:19" ht="17.25" customHeight="1">
      <c r="A52" s="121"/>
      <c r="B52" s="108"/>
      <c r="C52" s="108"/>
      <c r="D52" s="144"/>
      <c r="E52" s="108"/>
      <c r="F52" s="119" t="s">
        <v>243</v>
      </c>
      <c r="G52" s="648" t="s">
        <v>250</v>
      </c>
      <c r="H52" s="648"/>
      <c r="I52" s="648"/>
      <c r="J52" s="648"/>
      <c r="K52" s="648"/>
      <c r="L52" s="119"/>
      <c r="M52" s="107"/>
      <c r="N52" s="107"/>
      <c r="O52" s="107"/>
      <c r="P52" s="107"/>
      <c r="Q52" s="107"/>
      <c r="R52" s="107"/>
      <c r="S52" s="109"/>
    </row>
    <row r="53" spans="1:19" ht="17.25" customHeight="1">
      <c r="A53" s="121"/>
      <c r="B53" s="108"/>
      <c r="C53" s="108"/>
      <c r="D53" s="144"/>
      <c r="E53" s="108"/>
      <c r="F53" s="119" t="s">
        <v>243</v>
      </c>
      <c r="G53" s="648" t="s">
        <v>251</v>
      </c>
      <c r="H53" s="648"/>
      <c r="I53" s="648"/>
      <c r="J53" s="648"/>
      <c r="K53" s="648"/>
      <c r="L53" s="119" t="s">
        <v>297</v>
      </c>
      <c r="M53" s="596" t="s">
        <v>298</v>
      </c>
      <c r="N53" s="596"/>
      <c r="O53" s="596"/>
      <c r="P53" s="596"/>
      <c r="Q53" s="596"/>
      <c r="R53" s="596"/>
      <c r="S53" s="109" t="s">
        <v>295</v>
      </c>
    </row>
    <row r="54" spans="1:19" ht="17.25" customHeight="1">
      <c r="A54" s="121"/>
      <c r="B54" s="108"/>
      <c r="C54" s="108"/>
      <c r="D54" s="144"/>
      <c r="E54" s="108"/>
      <c r="F54" s="119" t="s">
        <v>243</v>
      </c>
      <c r="G54" s="648" t="s">
        <v>248</v>
      </c>
      <c r="H54" s="648"/>
      <c r="I54" s="648"/>
      <c r="J54" s="648"/>
      <c r="K54" s="648"/>
      <c r="L54" s="119" t="s">
        <v>293</v>
      </c>
      <c r="M54" s="596"/>
      <c r="N54" s="596"/>
      <c r="O54" s="596"/>
      <c r="P54" s="596"/>
      <c r="Q54" s="596"/>
      <c r="R54" s="596"/>
      <c r="S54" s="109" t="s">
        <v>295</v>
      </c>
    </row>
    <row r="55" spans="1:19" ht="17.25" customHeight="1">
      <c r="A55" s="121"/>
      <c r="B55" s="119" t="str">
        <f>IF(ご使用方法・データ入力!D41="推薦","☑","□")</f>
        <v>☑</v>
      </c>
      <c r="C55" s="775" t="s">
        <v>252</v>
      </c>
      <c r="D55" s="775"/>
      <c r="E55" s="765">
        <f>IF(ご使用方法・データ入力!D41="推薦",ご使用方法・データ入力!D34,"")</f>
        <v>20</v>
      </c>
      <c r="F55" s="765"/>
      <c r="G55" s="765"/>
      <c r="H55" s="765"/>
      <c r="I55" s="108"/>
      <c r="J55" s="108"/>
      <c r="K55" s="108"/>
      <c r="L55" s="108"/>
      <c r="M55" s="108"/>
      <c r="N55" s="108"/>
      <c r="O55" s="108"/>
      <c r="P55" s="108"/>
      <c r="Q55" s="108"/>
      <c r="R55" s="108"/>
      <c r="S55" s="109"/>
    </row>
    <row r="56" spans="1:19" ht="17.25" customHeight="1">
      <c r="A56" s="125"/>
      <c r="B56" s="126"/>
      <c r="C56" s="749" t="s">
        <v>253</v>
      </c>
      <c r="D56" s="749"/>
      <c r="E56" s="749"/>
      <c r="F56" s="749"/>
      <c r="G56" s="151" t="s">
        <v>300</v>
      </c>
      <c r="H56" s="714"/>
      <c r="I56" s="714"/>
      <c r="J56" s="714"/>
      <c r="K56" s="714"/>
      <c r="L56" s="714"/>
      <c r="M56" s="714"/>
      <c r="N56" s="714"/>
      <c r="O56" s="714"/>
      <c r="P56" s="714"/>
      <c r="Q56" s="714"/>
      <c r="R56" s="714"/>
      <c r="S56" s="124" t="s">
        <v>301</v>
      </c>
    </row>
    <row r="57" spans="1:19" ht="17.25" customHeight="1">
      <c r="A57" s="122"/>
      <c r="B57" s="776" t="s">
        <v>254</v>
      </c>
      <c r="C57" s="776"/>
      <c r="D57" s="776"/>
      <c r="E57" s="776"/>
      <c r="F57" s="66" t="s">
        <v>156</v>
      </c>
      <c r="G57" s="528" t="s">
        <v>142</v>
      </c>
      <c r="H57" s="528"/>
      <c r="I57" s="136"/>
      <c r="J57" s="111"/>
      <c r="K57" s="111"/>
      <c r="L57" s="111"/>
      <c r="M57" s="111"/>
      <c r="N57" s="111"/>
      <c r="O57" s="111"/>
      <c r="P57" s="111"/>
      <c r="Q57" s="111"/>
      <c r="R57" s="111"/>
      <c r="S57" s="46"/>
    </row>
    <row r="58" spans="1:19" ht="17.25" customHeight="1">
      <c r="A58" s="50" t="s">
        <v>257</v>
      </c>
      <c r="B58" s="727" t="s">
        <v>689</v>
      </c>
      <c r="C58" s="753"/>
      <c r="D58" s="753"/>
      <c r="E58" s="753"/>
      <c r="F58" s="753"/>
      <c r="G58" s="753"/>
      <c r="H58" s="753"/>
      <c r="I58" s="753"/>
      <c r="J58" s="753"/>
      <c r="K58" s="753"/>
      <c r="L58" s="753"/>
      <c r="M58" s="753"/>
      <c r="N58" s="753"/>
      <c r="O58" s="753"/>
      <c r="P58" s="753"/>
      <c r="Q58" s="753"/>
      <c r="R58" s="753"/>
      <c r="S58" s="753"/>
    </row>
    <row r="59" spans="1:19" ht="17.25" customHeight="1">
      <c r="A59" s="121"/>
      <c r="B59" s="754">
        <f>①海外研修実施希望申込書!B55</f>
        <v>0</v>
      </c>
      <c r="C59" s="755"/>
      <c r="D59" s="755"/>
      <c r="E59" s="755"/>
      <c r="F59" s="755"/>
      <c r="G59" s="755"/>
      <c r="H59" s="755"/>
      <c r="I59" s="755"/>
      <c r="J59" s="755"/>
      <c r="K59" s="755"/>
      <c r="L59" s="755"/>
      <c r="M59" s="755"/>
      <c r="N59" s="755"/>
      <c r="O59" s="755"/>
      <c r="P59" s="755"/>
      <c r="Q59" s="755"/>
      <c r="R59" s="755"/>
      <c r="S59" s="755"/>
    </row>
    <row r="60" spans="1:19" ht="17.25" customHeight="1">
      <c r="A60" s="121"/>
      <c r="B60" s="756"/>
      <c r="C60" s="757"/>
      <c r="D60" s="757"/>
      <c r="E60" s="757"/>
      <c r="F60" s="757"/>
      <c r="G60" s="757"/>
      <c r="H60" s="757"/>
      <c r="I60" s="757"/>
      <c r="J60" s="757"/>
      <c r="K60" s="757"/>
      <c r="L60" s="757"/>
      <c r="M60" s="757"/>
      <c r="N60" s="757"/>
      <c r="O60" s="757"/>
      <c r="P60" s="757"/>
      <c r="Q60" s="757"/>
      <c r="R60" s="757"/>
      <c r="S60" s="757"/>
    </row>
    <row r="61" spans="1:19" ht="17.25" customHeight="1">
      <c r="A61" s="122"/>
      <c r="B61" s="756"/>
      <c r="C61" s="757"/>
      <c r="D61" s="757"/>
      <c r="E61" s="757"/>
      <c r="F61" s="757"/>
      <c r="G61" s="757"/>
      <c r="H61" s="757"/>
      <c r="I61" s="757"/>
      <c r="J61" s="757"/>
      <c r="K61" s="757"/>
      <c r="L61" s="757"/>
      <c r="M61" s="757"/>
      <c r="N61" s="757"/>
      <c r="O61" s="757"/>
      <c r="P61" s="757"/>
      <c r="Q61" s="757"/>
      <c r="R61" s="757"/>
      <c r="S61" s="757"/>
    </row>
    <row r="62" spans="1:19" ht="17.25" customHeight="1">
      <c r="A62" s="50" t="s">
        <v>258</v>
      </c>
      <c r="B62" s="726" t="s">
        <v>249</v>
      </c>
      <c r="C62" s="726"/>
      <c r="D62" s="726"/>
      <c r="E62" s="726"/>
      <c r="F62" s="726"/>
      <c r="G62" s="726"/>
      <c r="H62" s="726"/>
      <c r="I62" s="726"/>
      <c r="J62" s="726"/>
      <c r="K62" s="726"/>
      <c r="L62" s="726"/>
      <c r="M62" s="726"/>
      <c r="N62" s="726"/>
      <c r="O62" s="726"/>
      <c r="P62" s="726"/>
      <c r="Q62" s="726"/>
      <c r="R62" s="726"/>
      <c r="S62" s="727"/>
    </row>
    <row r="63" spans="1:19" ht="17.25" customHeight="1">
      <c r="A63" s="121"/>
      <c r="B63" s="648" t="s">
        <v>259</v>
      </c>
      <c r="C63" s="648"/>
      <c r="D63" s="648"/>
      <c r="E63" s="648"/>
      <c r="F63" s="610" t="str">
        <f>ご使用方法・データ入力!D52</f>
        <v>Kaigai Kenshu Inc.</v>
      </c>
      <c r="G63" s="610"/>
      <c r="H63" s="610"/>
      <c r="I63" s="610"/>
      <c r="J63" s="610"/>
      <c r="K63" s="610"/>
      <c r="L63" s="610"/>
      <c r="M63" s="610"/>
      <c r="N63" s="610"/>
      <c r="O63" s="610"/>
      <c r="P63" s="610"/>
      <c r="Q63" s="610"/>
      <c r="R63" s="610"/>
      <c r="S63" s="628"/>
    </row>
    <row r="64" spans="1:19" ht="17.25" customHeight="1">
      <c r="A64" s="121"/>
      <c r="B64" s="648" t="s">
        <v>260</v>
      </c>
      <c r="C64" s="648"/>
      <c r="D64" s="648"/>
      <c r="E64" s="648"/>
      <c r="F64" s="650"/>
      <c r="G64" s="650"/>
      <c r="H64" s="650"/>
      <c r="I64" s="650"/>
      <c r="J64" s="650"/>
      <c r="K64" s="650"/>
      <c r="L64" s="650"/>
      <c r="M64" s="650"/>
      <c r="N64" s="650"/>
      <c r="O64" s="650"/>
      <c r="P64" s="650"/>
      <c r="Q64" s="650"/>
      <c r="R64" s="650"/>
      <c r="S64" s="651"/>
    </row>
    <row r="65" spans="1:19" ht="17.25" customHeight="1">
      <c r="A65" s="121"/>
      <c r="B65" s="758" t="s">
        <v>261</v>
      </c>
      <c r="C65" s="758"/>
      <c r="D65" s="758"/>
      <c r="E65" s="758"/>
      <c r="F65" s="611" t="str">
        <f>ご使用方法・データ入力!D53&amp;"／TEL "&amp;ご使用方法・データ入力!D55&amp;"／FAX "&amp;ご使用方法・データ入力!D56</f>
        <v>Jakarta Rd. 123, Jakarta, Indonesia／TEL +62123456789／FAX -</v>
      </c>
      <c r="G65" s="611"/>
      <c r="H65" s="611"/>
      <c r="I65" s="611"/>
      <c r="J65" s="611"/>
      <c r="K65" s="611"/>
      <c r="L65" s="611"/>
      <c r="M65" s="611"/>
      <c r="N65" s="611"/>
      <c r="O65" s="611"/>
      <c r="P65" s="611"/>
      <c r="Q65" s="611"/>
      <c r="R65" s="611"/>
      <c r="S65" s="612"/>
    </row>
    <row r="66" spans="1:19" ht="17.25" customHeight="1">
      <c r="A66" s="121"/>
      <c r="B66" s="758"/>
      <c r="C66" s="758"/>
      <c r="D66" s="758"/>
      <c r="E66" s="758"/>
      <c r="F66" s="611"/>
      <c r="G66" s="611"/>
      <c r="H66" s="611"/>
      <c r="I66" s="611"/>
      <c r="J66" s="611"/>
      <c r="K66" s="611"/>
      <c r="L66" s="611"/>
      <c r="M66" s="611"/>
      <c r="N66" s="611"/>
      <c r="O66" s="611"/>
      <c r="P66" s="611"/>
      <c r="Q66" s="611"/>
      <c r="R66" s="611"/>
      <c r="S66" s="612"/>
    </row>
    <row r="67" spans="1:19" ht="17.25" customHeight="1">
      <c r="A67" s="121"/>
      <c r="B67" s="648" t="s">
        <v>262</v>
      </c>
      <c r="C67" s="648"/>
      <c r="D67" s="648"/>
      <c r="E67" s="648"/>
      <c r="F67" s="650"/>
      <c r="G67" s="650"/>
      <c r="H67" s="650"/>
      <c r="I67" s="650"/>
      <c r="J67" s="650"/>
      <c r="K67" s="650"/>
      <c r="L67" s="650"/>
      <c r="M67" s="650"/>
      <c r="N67" s="650"/>
      <c r="O67" s="650"/>
      <c r="P67" s="650"/>
      <c r="Q67" s="650"/>
      <c r="R67" s="650"/>
      <c r="S67" s="651"/>
    </row>
    <row r="68" spans="1:19" ht="17.25" customHeight="1">
      <c r="A68" s="121"/>
      <c r="B68" s="648" t="s">
        <v>263</v>
      </c>
      <c r="C68" s="648"/>
      <c r="D68" s="648"/>
      <c r="E68" s="648"/>
      <c r="F68" s="648"/>
      <c r="G68" s="648"/>
      <c r="H68" s="648"/>
      <c r="I68" s="648"/>
      <c r="J68" s="119" t="s">
        <v>303</v>
      </c>
      <c r="K68" s="710">
        <v>1</v>
      </c>
      <c r="L68" s="710"/>
      <c r="M68" s="710"/>
      <c r="N68" s="711">
        <v>1</v>
      </c>
      <c r="O68" s="711"/>
      <c r="P68" s="712">
        <v>1</v>
      </c>
      <c r="Q68" s="712"/>
      <c r="R68" s="159">
        <v>0.01</v>
      </c>
      <c r="S68" s="118" t="s">
        <v>304</v>
      </c>
    </row>
    <row r="69" spans="1:19" ht="17.25" customHeight="1">
      <c r="A69" s="121"/>
      <c r="B69" s="648" t="s">
        <v>264</v>
      </c>
      <c r="C69" s="648"/>
      <c r="D69" s="648"/>
      <c r="E69" s="648"/>
      <c r="F69" s="648"/>
      <c r="G69" s="648"/>
      <c r="H69" s="648"/>
      <c r="I69" s="648"/>
      <c r="J69" s="648"/>
      <c r="K69" s="648"/>
      <c r="L69" s="648"/>
      <c r="M69" s="648"/>
      <c r="N69" s="648"/>
      <c r="O69" s="648"/>
      <c r="P69" s="648"/>
      <c r="Q69" s="648"/>
      <c r="R69" s="648"/>
      <c r="S69" s="649"/>
    </row>
    <row r="70" spans="1:19" ht="17.25" customHeight="1">
      <c r="A70" s="121"/>
      <c r="B70" s="631"/>
      <c r="C70" s="631"/>
      <c r="D70" s="631"/>
      <c r="E70" s="631"/>
      <c r="F70" s="631"/>
      <c r="G70" s="631"/>
      <c r="H70" s="631"/>
      <c r="I70" s="631"/>
      <c r="J70" s="631"/>
      <c r="K70" s="631"/>
      <c r="L70" s="631"/>
      <c r="M70" s="631"/>
      <c r="N70" s="631"/>
      <c r="O70" s="631"/>
      <c r="P70" s="631"/>
      <c r="Q70" s="631"/>
      <c r="R70" s="631"/>
      <c r="S70" s="632"/>
    </row>
    <row r="71" spans="1:19" ht="17.25" customHeight="1">
      <c r="A71" s="125"/>
      <c r="B71" s="751"/>
      <c r="C71" s="751"/>
      <c r="D71" s="751"/>
      <c r="E71" s="751"/>
      <c r="F71" s="751"/>
      <c r="G71" s="751"/>
      <c r="H71" s="751"/>
      <c r="I71" s="751"/>
      <c r="J71" s="751"/>
      <c r="K71" s="751"/>
      <c r="L71" s="751"/>
      <c r="M71" s="751"/>
      <c r="N71" s="751"/>
      <c r="O71" s="751"/>
      <c r="P71" s="751"/>
      <c r="Q71" s="751"/>
      <c r="R71" s="751"/>
      <c r="S71" s="752"/>
    </row>
    <row r="72" spans="1:19" ht="17.25" customHeight="1">
      <c r="A72" s="121"/>
      <c r="B72" s="648" t="s">
        <v>265</v>
      </c>
      <c r="C72" s="648"/>
      <c r="D72" s="648"/>
      <c r="E72" s="648"/>
      <c r="F72" s="648"/>
      <c r="G72" s="648"/>
      <c r="H72" s="648"/>
      <c r="I72" s="648"/>
      <c r="J72" s="648"/>
      <c r="K72" s="648"/>
      <c r="L72" s="648"/>
      <c r="M72" s="648"/>
      <c r="N72" s="648"/>
      <c r="O72" s="648"/>
      <c r="P72" s="648"/>
      <c r="Q72" s="648"/>
      <c r="R72" s="648"/>
      <c r="S72" s="649"/>
    </row>
    <row r="73" spans="1:19" ht="17.25" customHeight="1">
      <c r="A73" s="121"/>
      <c r="B73" s="108" t="s">
        <v>266</v>
      </c>
      <c r="C73" s="648" t="s">
        <v>267</v>
      </c>
      <c r="D73" s="648"/>
      <c r="E73" s="648"/>
      <c r="F73" s="648"/>
      <c r="G73" s="648"/>
      <c r="H73" s="648"/>
      <c r="I73" s="648"/>
      <c r="J73" s="648"/>
      <c r="K73" s="119" t="s">
        <v>243</v>
      </c>
      <c r="L73" s="108" t="s">
        <v>255</v>
      </c>
      <c r="M73" s="108"/>
      <c r="N73" s="119" t="s">
        <v>156</v>
      </c>
      <c r="O73" s="108" t="s">
        <v>256</v>
      </c>
      <c r="P73" s="108"/>
      <c r="Q73" s="108"/>
      <c r="R73" s="108"/>
      <c r="S73" s="109"/>
    </row>
    <row r="74" spans="1:19" ht="17.25" customHeight="1">
      <c r="A74" s="122"/>
      <c r="B74" s="111" t="s">
        <v>268</v>
      </c>
      <c r="C74" s="713" t="s">
        <v>269</v>
      </c>
      <c r="D74" s="713"/>
      <c r="E74" s="713"/>
      <c r="F74" s="119" t="s">
        <v>156</v>
      </c>
      <c r="G74" s="713" t="s">
        <v>270</v>
      </c>
      <c r="H74" s="713"/>
      <c r="I74" s="119" t="s">
        <v>243</v>
      </c>
      <c r="J74" s="111" t="s">
        <v>249</v>
      </c>
      <c r="K74" s="111"/>
      <c r="L74" s="111"/>
      <c r="M74" s="111"/>
      <c r="N74" s="111"/>
      <c r="O74" s="111"/>
      <c r="P74" s="111"/>
      <c r="Q74" s="111"/>
      <c r="R74" s="111"/>
      <c r="S74" s="46"/>
    </row>
    <row r="75" spans="1:19" ht="17.25" customHeight="1">
      <c r="A75" s="50" t="s">
        <v>271</v>
      </c>
      <c r="B75" s="726" t="s">
        <v>491</v>
      </c>
      <c r="C75" s="726"/>
      <c r="D75" s="726"/>
      <c r="E75" s="726"/>
      <c r="F75" s="726"/>
      <c r="G75" s="726"/>
      <c r="H75" s="726"/>
      <c r="I75" s="726"/>
      <c r="J75" s="726"/>
      <c r="K75" s="726"/>
      <c r="L75" s="726"/>
      <c r="M75" s="726"/>
      <c r="N75" s="726"/>
      <c r="O75" s="726"/>
      <c r="P75" s="726"/>
      <c r="Q75" s="726"/>
      <c r="R75" s="726"/>
      <c r="S75" s="727"/>
    </row>
    <row r="76" spans="1:19" ht="17.25" customHeight="1">
      <c r="A76" s="121"/>
      <c r="B76" s="149" t="s">
        <v>37</v>
      </c>
      <c r="C76" s="108" t="s">
        <v>272</v>
      </c>
      <c r="D76" s="144"/>
      <c r="E76" s="721">
        <v>1</v>
      </c>
      <c r="F76" s="721"/>
      <c r="G76" s="722" t="s">
        <v>273</v>
      </c>
      <c r="H76" s="722"/>
      <c r="I76" s="722"/>
      <c r="J76" s="722"/>
      <c r="K76" s="722"/>
      <c r="L76" s="108"/>
      <c r="M76" s="648" t="s">
        <v>274</v>
      </c>
      <c r="N76" s="648"/>
      <c r="O76" s="648"/>
      <c r="P76" s="650"/>
      <c r="Q76" s="650"/>
      <c r="R76" s="650"/>
      <c r="S76" s="651"/>
    </row>
    <row r="77" spans="1:19" ht="17.25" customHeight="1">
      <c r="A77" s="121"/>
      <c r="B77" s="108"/>
      <c r="C77" s="108" t="s">
        <v>275</v>
      </c>
      <c r="D77" s="144"/>
      <c r="E77" s="108"/>
      <c r="F77" s="722"/>
      <c r="G77" s="722"/>
      <c r="H77" s="722"/>
      <c r="I77" s="722"/>
      <c r="J77" s="722"/>
      <c r="K77" s="722"/>
      <c r="L77" s="722"/>
      <c r="M77" s="722"/>
      <c r="N77" s="722"/>
      <c r="O77" s="722"/>
      <c r="P77" s="722"/>
      <c r="Q77" s="722"/>
      <c r="R77" s="722"/>
      <c r="S77" s="723"/>
    </row>
    <row r="78" spans="1:19" ht="17.25" customHeight="1">
      <c r="A78" s="121"/>
      <c r="B78" s="149" t="s">
        <v>38</v>
      </c>
      <c r="C78" s="108" t="s">
        <v>272</v>
      </c>
      <c r="D78" s="144"/>
      <c r="E78" s="721">
        <v>1</v>
      </c>
      <c r="F78" s="721"/>
      <c r="G78" s="722" t="s">
        <v>273</v>
      </c>
      <c r="H78" s="722"/>
      <c r="I78" s="722"/>
      <c r="J78" s="722"/>
      <c r="K78" s="722"/>
      <c r="L78" s="108"/>
      <c r="M78" s="648" t="s">
        <v>274</v>
      </c>
      <c r="N78" s="648"/>
      <c r="O78" s="648"/>
      <c r="P78" s="650"/>
      <c r="Q78" s="650"/>
      <c r="R78" s="650"/>
      <c r="S78" s="651"/>
    </row>
    <row r="79" spans="1:19" ht="17.25" customHeight="1">
      <c r="A79" s="122"/>
      <c r="B79" s="111"/>
      <c r="C79" s="111" t="s">
        <v>275</v>
      </c>
      <c r="D79" s="147"/>
      <c r="E79" s="111"/>
      <c r="F79" s="724"/>
      <c r="G79" s="724"/>
      <c r="H79" s="724"/>
      <c r="I79" s="724"/>
      <c r="J79" s="724"/>
      <c r="K79" s="724"/>
      <c r="L79" s="724"/>
      <c r="M79" s="724"/>
      <c r="N79" s="724"/>
      <c r="O79" s="724"/>
      <c r="P79" s="724"/>
      <c r="Q79" s="724"/>
      <c r="R79" s="724"/>
      <c r="S79" s="725"/>
    </row>
    <row r="80" spans="1:19" ht="17.25" customHeight="1">
      <c r="A80" s="50" t="s">
        <v>276</v>
      </c>
      <c r="B80" s="726" t="s">
        <v>492</v>
      </c>
      <c r="C80" s="726"/>
      <c r="D80" s="726"/>
      <c r="E80" s="726"/>
      <c r="F80" s="726"/>
      <c r="G80" s="726"/>
      <c r="H80" s="726"/>
      <c r="I80" s="726"/>
      <c r="J80" s="726"/>
      <c r="K80" s="726"/>
      <c r="L80" s="726"/>
      <c r="M80" s="726"/>
      <c r="N80" s="726"/>
      <c r="O80" s="726"/>
      <c r="P80" s="726"/>
      <c r="Q80" s="726"/>
      <c r="R80" s="726"/>
      <c r="S80" s="727"/>
    </row>
    <row r="81" spans="1:19" ht="17.25" customHeight="1">
      <c r="A81" s="121"/>
      <c r="B81" s="66" t="s">
        <v>243</v>
      </c>
      <c r="C81" s="648" t="s">
        <v>277</v>
      </c>
      <c r="D81" s="648"/>
      <c r="E81" s="648"/>
      <c r="F81" s="648"/>
      <c r="G81" s="648"/>
      <c r="H81" s="648"/>
      <c r="I81" s="648"/>
      <c r="J81" s="648"/>
      <c r="K81" s="648"/>
      <c r="L81" s="648"/>
      <c r="M81" s="648"/>
      <c r="N81" s="648"/>
      <c r="O81" s="648"/>
      <c r="P81" s="648"/>
      <c r="Q81" s="648"/>
      <c r="R81" s="648"/>
      <c r="S81" s="649"/>
    </row>
    <row r="82" spans="1:19" ht="17.25" customHeight="1">
      <c r="A82" s="121"/>
      <c r="B82" s="66" t="s">
        <v>243</v>
      </c>
      <c r="C82" s="648" t="s">
        <v>278</v>
      </c>
      <c r="D82" s="648"/>
      <c r="E82" s="648"/>
      <c r="F82" s="648"/>
      <c r="G82" s="648"/>
      <c r="H82" s="648"/>
      <c r="I82" s="648"/>
      <c r="J82" s="648"/>
      <c r="K82" s="648"/>
      <c r="L82" s="648"/>
      <c r="M82" s="648"/>
      <c r="N82" s="648"/>
      <c r="O82" s="648"/>
      <c r="P82" s="648"/>
      <c r="Q82" s="648"/>
      <c r="R82" s="648"/>
      <c r="S82" s="649"/>
    </row>
    <row r="83" spans="1:19" ht="17.25" customHeight="1">
      <c r="A83" s="121"/>
      <c r="B83" s="66" t="s">
        <v>243</v>
      </c>
      <c r="C83" s="648" t="s">
        <v>279</v>
      </c>
      <c r="D83" s="648"/>
      <c r="E83" s="648"/>
      <c r="F83" s="648"/>
      <c r="G83" s="648"/>
      <c r="H83" s="648"/>
      <c r="I83" s="648"/>
      <c r="J83" s="648"/>
      <c r="K83" s="648"/>
      <c r="L83" s="648"/>
      <c r="M83" s="648"/>
      <c r="N83" s="648"/>
      <c r="O83" s="648"/>
      <c r="P83" s="648"/>
      <c r="Q83" s="648"/>
      <c r="R83" s="648"/>
      <c r="S83" s="649"/>
    </row>
    <row r="84" spans="1:19" ht="17.25" customHeight="1">
      <c r="A84" s="121"/>
      <c r="B84" s="66" t="s">
        <v>243</v>
      </c>
      <c r="C84" s="648" t="s">
        <v>280</v>
      </c>
      <c r="D84" s="648"/>
      <c r="E84" s="648"/>
      <c r="F84" s="648"/>
      <c r="G84" s="648"/>
      <c r="H84" s="648"/>
      <c r="I84" s="648"/>
      <c r="J84" s="648"/>
      <c r="K84" s="648"/>
      <c r="L84" s="648"/>
      <c r="M84" s="648"/>
      <c r="N84" s="648"/>
      <c r="O84" s="648"/>
      <c r="P84" s="648"/>
      <c r="Q84" s="648"/>
      <c r="R84" s="648"/>
      <c r="S84" s="649"/>
    </row>
    <row r="85" spans="1:19" ht="17.25" customHeight="1">
      <c r="A85" s="125"/>
      <c r="B85" s="248" t="s">
        <v>243</v>
      </c>
      <c r="C85" s="749" t="s">
        <v>281</v>
      </c>
      <c r="D85" s="749"/>
      <c r="E85" s="749"/>
      <c r="F85" s="749"/>
      <c r="G85" s="749"/>
      <c r="H85" s="749"/>
      <c r="I85" s="749"/>
      <c r="J85" s="749"/>
      <c r="K85" s="749"/>
      <c r="L85" s="749"/>
      <c r="M85" s="749"/>
      <c r="N85" s="749"/>
      <c r="O85" s="749"/>
      <c r="P85" s="749"/>
      <c r="Q85" s="749"/>
      <c r="R85" s="749"/>
      <c r="S85" s="750"/>
    </row>
    <row r="86" spans="1:19" ht="17.25" customHeight="1">
      <c r="A86" s="121"/>
      <c r="B86" s="648" t="s">
        <v>282</v>
      </c>
      <c r="C86" s="648"/>
      <c r="D86" s="648"/>
      <c r="E86" s="648"/>
      <c r="F86" s="648"/>
      <c r="G86" s="648"/>
      <c r="H86" s="648"/>
      <c r="I86" s="648"/>
      <c r="J86" s="648"/>
      <c r="K86" s="648"/>
      <c r="L86" s="648"/>
      <c r="M86" s="648"/>
      <c r="N86" s="648"/>
      <c r="O86" s="648"/>
      <c r="P86" s="648"/>
      <c r="Q86" s="648"/>
      <c r="R86" s="648"/>
      <c r="S86" s="649"/>
    </row>
    <row r="87" spans="1:19" ht="17.25" customHeight="1">
      <c r="A87" s="121"/>
      <c r="B87" s="648" t="s">
        <v>283</v>
      </c>
      <c r="C87" s="648"/>
      <c r="D87" s="648"/>
      <c r="E87" s="648"/>
      <c r="F87" s="648"/>
      <c r="G87" s="648"/>
      <c r="H87" s="648"/>
      <c r="I87" s="648"/>
      <c r="J87" s="648"/>
      <c r="K87" s="648"/>
      <c r="L87" s="648"/>
      <c r="M87" s="648"/>
      <c r="N87" s="648"/>
      <c r="O87" s="648"/>
      <c r="P87" s="648"/>
      <c r="Q87" s="648"/>
      <c r="R87" s="648"/>
      <c r="S87" s="649"/>
    </row>
    <row r="88" spans="1:19" ht="17.25" customHeight="1">
      <c r="A88" s="121"/>
      <c r="B88" s="648" t="s">
        <v>284</v>
      </c>
      <c r="C88" s="648"/>
      <c r="D88" s="648"/>
      <c r="E88" s="648"/>
      <c r="F88" s="648"/>
      <c r="G88" s="648"/>
      <c r="H88" s="648"/>
      <c r="I88" s="648"/>
      <c r="J88" s="648"/>
      <c r="K88" s="648"/>
      <c r="L88" s="648"/>
      <c r="M88" s="648"/>
      <c r="N88" s="648"/>
      <c r="O88" s="648"/>
      <c r="P88" s="648"/>
      <c r="Q88" s="648"/>
      <c r="R88" s="648"/>
      <c r="S88" s="649"/>
    </row>
    <row r="89" spans="1:19" ht="17.25" customHeight="1">
      <c r="A89" s="121"/>
      <c r="B89" s="648" t="s">
        <v>285</v>
      </c>
      <c r="C89" s="648"/>
      <c r="D89" s="648"/>
      <c r="E89" s="648"/>
      <c r="F89" s="648"/>
      <c r="G89" s="648"/>
      <c r="H89" s="648"/>
      <c r="I89" s="648"/>
      <c r="J89" s="648"/>
      <c r="K89" s="648"/>
      <c r="L89" s="648"/>
      <c r="M89" s="648"/>
      <c r="N89" s="648"/>
      <c r="O89" s="648"/>
      <c r="P89" s="648"/>
      <c r="Q89" s="648"/>
      <c r="R89" s="648"/>
      <c r="S89" s="649"/>
    </row>
    <row r="90" spans="1:19" ht="17.25" customHeight="1">
      <c r="A90" s="122"/>
      <c r="B90" s="713" t="s">
        <v>286</v>
      </c>
      <c r="C90" s="713"/>
      <c r="D90" s="713"/>
      <c r="E90" s="713"/>
      <c r="F90" s="713"/>
      <c r="G90" s="713"/>
      <c r="H90" s="713"/>
      <c r="I90" s="713"/>
      <c r="J90" s="713"/>
      <c r="K90" s="713"/>
      <c r="L90" s="713"/>
      <c r="M90" s="713"/>
      <c r="N90" s="713"/>
      <c r="O90" s="713"/>
      <c r="P90" s="713"/>
      <c r="Q90" s="713"/>
      <c r="R90" s="713"/>
      <c r="S90" s="748"/>
    </row>
    <row r="91" spans="1:19" ht="17.25" customHeight="1">
      <c r="A91" s="462"/>
      <c r="B91" s="462"/>
      <c r="C91" s="462"/>
      <c r="D91" s="462"/>
      <c r="E91" s="462"/>
      <c r="F91" s="462"/>
      <c r="G91" s="462"/>
      <c r="H91" s="462"/>
      <c r="I91" s="462"/>
      <c r="J91" s="462"/>
      <c r="K91" s="462"/>
      <c r="L91" s="462"/>
      <c r="M91" s="462"/>
      <c r="N91" s="462"/>
      <c r="O91" s="462"/>
      <c r="P91" s="462"/>
      <c r="Q91" s="462"/>
      <c r="R91" s="462"/>
      <c r="S91" s="462"/>
    </row>
    <row r="92" spans="1:19" ht="17.25" customHeight="1">
      <c r="A92" s="747" t="s">
        <v>288</v>
      </c>
      <c r="B92" s="611" t="s">
        <v>690</v>
      </c>
      <c r="C92" s="611"/>
      <c r="D92" s="611"/>
      <c r="E92" s="611"/>
      <c r="F92" s="611"/>
      <c r="G92" s="611"/>
      <c r="H92" s="611"/>
      <c r="I92" s="611"/>
      <c r="J92" s="611"/>
      <c r="K92" s="611"/>
      <c r="L92" s="611"/>
      <c r="M92" s="611"/>
      <c r="N92" s="611"/>
      <c r="O92" s="611"/>
      <c r="P92" s="611"/>
      <c r="Q92" s="611"/>
      <c r="R92" s="611"/>
      <c r="S92" s="611"/>
    </row>
    <row r="93" spans="1:19" ht="17.25" customHeight="1">
      <c r="A93" s="747"/>
      <c r="B93" s="611"/>
      <c r="C93" s="611"/>
      <c r="D93" s="611"/>
      <c r="E93" s="611"/>
      <c r="F93" s="611"/>
      <c r="G93" s="611"/>
      <c r="H93" s="611"/>
      <c r="I93" s="611"/>
      <c r="J93" s="611"/>
      <c r="K93" s="611"/>
      <c r="L93" s="611"/>
      <c r="M93" s="611"/>
      <c r="N93" s="611"/>
      <c r="O93" s="611"/>
      <c r="P93" s="611"/>
      <c r="Q93" s="611"/>
      <c r="R93" s="611"/>
      <c r="S93" s="611"/>
    </row>
    <row r="94" spans="1:19" ht="17.25" customHeight="1">
      <c r="A94" s="464" t="s">
        <v>289</v>
      </c>
      <c r="B94" s="648" t="s">
        <v>691</v>
      </c>
      <c r="C94" s="648"/>
      <c r="D94" s="648"/>
      <c r="E94" s="648"/>
      <c r="F94" s="648"/>
      <c r="G94" s="648"/>
      <c r="H94" s="648"/>
      <c r="I94" s="648"/>
      <c r="J94" s="648"/>
      <c r="K94" s="648"/>
      <c r="L94" s="648"/>
      <c r="M94" s="648"/>
      <c r="N94" s="648"/>
      <c r="O94" s="648"/>
      <c r="P94" s="648"/>
      <c r="Q94" s="648"/>
      <c r="R94" s="648"/>
      <c r="S94" s="648"/>
    </row>
    <row r="95" spans="1:19" ht="17.25" customHeight="1">
      <c r="A95" s="464" t="s">
        <v>290</v>
      </c>
      <c r="B95" s="648" t="s">
        <v>692</v>
      </c>
      <c r="C95" s="648"/>
      <c r="D95" s="648"/>
      <c r="E95" s="648"/>
      <c r="F95" s="648"/>
      <c r="G95" s="648"/>
      <c r="H95" s="648"/>
      <c r="I95" s="648"/>
      <c r="J95" s="648"/>
      <c r="K95" s="648"/>
      <c r="L95" s="648"/>
      <c r="M95" s="648"/>
      <c r="N95" s="648"/>
      <c r="O95" s="648"/>
      <c r="P95" s="648"/>
      <c r="Q95" s="648"/>
      <c r="R95" s="648"/>
      <c r="S95" s="648"/>
    </row>
    <row r="96" spans="1:19" ht="17.25" customHeight="1">
      <c r="A96" s="462"/>
      <c r="B96" s="462"/>
      <c r="C96" s="462"/>
      <c r="D96" s="462"/>
      <c r="E96" s="462"/>
      <c r="F96" s="462"/>
      <c r="G96" s="462"/>
      <c r="H96" s="462"/>
      <c r="I96" s="462"/>
      <c r="J96" s="462"/>
      <c r="K96" s="462"/>
      <c r="L96" s="462"/>
      <c r="M96" s="462"/>
      <c r="N96" s="462"/>
      <c r="O96" s="462"/>
      <c r="P96" s="462"/>
      <c r="Q96" s="462"/>
      <c r="R96" s="462"/>
      <c r="S96" s="462"/>
    </row>
    <row r="97" spans="1:19" ht="17.25" customHeight="1">
      <c r="A97" s="741" t="s">
        <v>693</v>
      </c>
      <c r="B97" s="741"/>
      <c r="C97" s="741"/>
      <c r="D97" s="741"/>
      <c r="E97" s="741"/>
      <c r="F97" s="741"/>
      <c r="G97" s="741"/>
      <c r="H97" s="741"/>
      <c r="I97" s="741"/>
      <c r="J97" s="741"/>
      <c r="K97" s="741"/>
      <c r="L97" s="741"/>
      <c r="M97" s="741"/>
      <c r="N97" s="741"/>
      <c r="O97" s="741"/>
      <c r="P97" s="741"/>
      <c r="Q97" s="741"/>
      <c r="R97" s="741"/>
      <c r="S97" s="741"/>
    </row>
    <row r="98" spans="1:19" ht="17.25" customHeight="1">
      <c r="A98" s="741"/>
      <c r="B98" s="741"/>
      <c r="C98" s="741"/>
      <c r="D98" s="741"/>
      <c r="E98" s="741"/>
      <c r="F98" s="741"/>
      <c r="G98" s="741"/>
      <c r="H98" s="741"/>
      <c r="I98" s="741"/>
      <c r="J98" s="741"/>
      <c r="K98" s="741"/>
      <c r="L98" s="741"/>
      <c r="M98" s="741"/>
      <c r="N98" s="741"/>
      <c r="O98" s="741"/>
      <c r="P98" s="741"/>
      <c r="Q98" s="741"/>
      <c r="R98" s="741"/>
      <c r="S98" s="741"/>
    </row>
    <row r="99" spans="1:19" ht="17.25" customHeight="1">
      <c r="A99" s="741"/>
      <c r="B99" s="741"/>
      <c r="C99" s="741"/>
      <c r="D99" s="741"/>
      <c r="E99" s="741"/>
      <c r="F99" s="741"/>
      <c r="G99" s="741"/>
      <c r="H99" s="741"/>
      <c r="I99" s="741"/>
      <c r="J99" s="741"/>
      <c r="K99" s="741"/>
      <c r="L99" s="741"/>
      <c r="M99" s="741"/>
      <c r="N99" s="741"/>
      <c r="O99" s="741"/>
      <c r="P99" s="741"/>
      <c r="Q99" s="741"/>
      <c r="R99" s="741"/>
      <c r="S99" s="741"/>
    </row>
    <row r="100" spans="1:19" ht="17.25" customHeight="1">
      <c r="A100" s="741"/>
      <c r="B100" s="741"/>
      <c r="C100" s="741"/>
      <c r="D100" s="741"/>
      <c r="E100" s="741"/>
      <c r="F100" s="741"/>
      <c r="G100" s="741"/>
      <c r="H100" s="741"/>
      <c r="I100" s="741"/>
      <c r="J100" s="741"/>
      <c r="K100" s="741"/>
      <c r="L100" s="741"/>
      <c r="M100" s="741"/>
      <c r="N100" s="741"/>
      <c r="O100" s="741"/>
      <c r="P100" s="741"/>
      <c r="Q100" s="741"/>
      <c r="R100" s="741"/>
      <c r="S100" s="741"/>
    </row>
    <row r="101" spans="1:19" ht="17.25" customHeight="1">
      <c r="A101" s="741"/>
      <c r="B101" s="741"/>
      <c r="C101" s="741"/>
      <c r="D101" s="741"/>
      <c r="E101" s="741"/>
      <c r="F101" s="741"/>
      <c r="G101" s="741"/>
      <c r="H101" s="741"/>
      <c r="I101" s="741"/>
      <c r="J101" s="741"/>
      <c r="K101" s="741"/>
      <c r="L101" s="741"/>
      <c r="M101" s="741"/>
      <c r="N101" s="741"/>
      <c r="O101" s="741"/>
      <c r="P101" s="741"/>
      <c r="Q101" s="741"/>
      <c r="R101" s="741"/>
      <c r="S101" s="741"/>
    </row>
    <row r="102" spans="1:19" ht="17.25" customHeight="1">
      <c r="A102" s="741"/>
      <c r="B102" s="741"/>
      <c r="C102" s="741"/>
      <c r="D102" s="741"/>
      <c r="E102" s="741"/>
      <c r="F102" s="741"/>
      <c r="G102" s="741"/>
      <c r="H102" s="741"/>
      <c r="I102" s="741"/>
      <c r="J102" s="741"/>
      <c r="K102" s="741"/>
      <c r="L102" s="741"/>
      <c r="M102" s="741"/>
      <c r="N102" s="741"/>
      <c r="O102" s="741"/>
      <c r="P102" s="741"/>
      <c r="Q102" s="741"/>
      <c r="R102" s="741"/>
      <c r="S102" s="741"/>
    </row>
    <row r="103" spans="1:19" ht="17.25" customHeight="1">
      <c r="A103" s="466"/>
      <c r="B103" s="466"/>
      <c r="C103" s="466"/>
      <c r="D103" s="466"/>
      <c r="E103" s="604" t="s">
        <v>150</v>
      </c>
      <c r="F103" s="715"/>
      <c r="G103" s="715"/>
      <c r="H103" s="715"/>
      <c r="I103" s="715"/>
      <c r="J103" s="715"/>
      <c r="K103" s="715"/>
      <c r="L103" s="715"/>
      <c r="M103" s="715"/>
      <c r="N103" s="715"/>
      <c r="O103" s="715"/>
      <c r="P103" s="605"/>
      <c r="Q103" s="462"/>
      <c r="R103" s="462"/>
      <c r="S103" s="462"/>
    </row>
    <row r="104" spans="1:19" ht="17.25" customHeight="1">
      <c r="A104" s="466"/>
      <c r="B104" s="466"/>
      <c r="C104" s="466"/>
      <c r="D104" s="466"/>
      <c r="E104" s="716"/>
      <c r="F104" s="658"/>
      <c r="G104" s="658"/>
      <c r="H104" s="658"/>
      <c r="I104" s="658"/>
      <c r="J104" s="658"/>
      <c r="K104" s="658"/>
      <c r="L104" s="658"/>
      <c r="M104" s="658"/>
      <c r="N104" s="658"/>
      <c r="O104" s="658"/>
      <c r="P104" s="717"/>
      <c r="Q104" s="462"/>
      <c r="R104" s="462"/>
      <c r="S104" s="462"/>
    </row>
    <row r="105" spans="1:19" ht="17.25" customHeight="1">
      <c r="A105" s="466"/>
      <c r="B105" s="466"/>
      <c r="C105" s="466"/>
      <c r="D105" s="466"/>
      <c r="E105" s="716"/>
      <c r="F105" s="658"/>
      <c r="G105" s="658"/>
      <c r="H105" s="658"/>
      <c r="I105" s="658"/>
      <c r="J105" s="658"/>
      <c r="K105" s="658"/>
      <c r="L105" s="658"/>
      <c r="M105" s="658"/>
      <c r="N105" s="658"/>
      <c r="O105" s="658"/>
      <c r="P105" s="717"/>
      <c r="Q105" s="462"/>
      <c r="R105" s="462"/>
      <c r="S105" s="462"/>
    </row>
    <row r="106" spans="1:19" ht="17.25" customHeight="1">
      <c r="A106" s="466"/>
      <c r="B106" s="466"/>
      <c r="C106" s="466"/>
      <c r="D106" s="466"/>
      <c r="E106" s="716"/>
      <c r="F106" s="658"/>
      <c r="G106" s="658"/>
      <c r="H106" s="658"/>
      <c r="I106" s="658"/>
      <c r="J106" s="658"/>
      <c r="K106" s="658"/>
      <c r="L106" s="658"/>
      <c r="M106" s="658"/>
      <c r="N106" s="658"/>
      <c r="O106" s="658"/>
      <c r="P106" s="717"/>
      <c r="Q106" s="462"/>
      <c r="R106" s="462"/>
      <c r="S106" s="462"/>
    </row>
    <row r="107" spans="1:19" ht="17.25" customHeight="1">
      <c r="A107" s="466"/>
      <c r="B107" s="466"/>
      <c r="C107" s="466"/>
      <c r="D107" s="466"/>
      <c r="E107" s="716"/>
      <c r="F107" s="658"/>
      <c r="G107" s="658"/>
      <c r="H107" s="658"/>
      <c r="I107" s="658"/>
      <c r="J107" s="658"/>
      <c r="K107" s="658"/>
      <c r="L107" s="658"/>
      <c r="M107" s="658"/>
      <c r="N107" s="658"/>
      <c r="O107" s="658"/>
      <c r="P107" s="717"/>
      <c r="Q107" s="462"/>
      <c r="R107" s="462"/>
      <c r="S107" s="462"/>
    </row>
    <row r="108" spans="1:19" ht="17.25" customHeight="1">
      <c r="A108" s="466"/>
      <c r="B108" s="466"/>
      <c r="C108" s="466"/>
      <c r="D108" s="466"/>
      <c r="E108" s="716"/>
      <c r="F108" s="658"/>
      <c r="G108" s="658"/>
      <c r="H108" s="658"/>
      <c r="I108" s="658"/>
      <c r="J108" s="658"/>
      <c r="K108" s="658"/>
      <c r="L108" s="658"/>
      <c r="M108" s="658"/>
      <c r="N108" s="658"/>
      <c r="O108" s="658"/>
      <c r="P108" s="717"/>
      <c r="Q108" s="462"/>
      <c r="R108" s="462"/>
      <c r="S108" s="462"/>
    </row>
    <row r="109" spans="1:19" ht="17.25" customHeight="1">
      <c r="A109" s="466"/>
      <c r="B109" s="466"/>
      <c r="C109" s="466"/>
      <c r="D109" s="466"/>
      <c r="E109" s="718"/>
      <c r="F109" s="719"/>
      <c r="G109" s="719"/>
      <c r="H109" s="719"/>
      <c r="I109" s="719"/>
      <c r="J109" s="719"/>
      <c r="K109" s="719"/>
      <c r="L109" s="719"/>
      <c r="M109" s="719"/>
      <c r="N109" s="719"/>
      <c r="O109" s="719"/>
      <c r="P109" s="720"/>
      <c r="Q109" s="462"/>
      <c r="R109" s="462"/>
      <c r="S109" s="462"/>
    </row>
    <row r="110" spans="1:19" ht="17.25" customHeight="1">
      <c r="A110" s="462"/>
      <c r="B110" s="462"/>
      <c r="C110" s="462"/>
      <c r="D110" s="462"/>
      <c r="E110" s="462"/>
      <c r="F110" s="462"/>
      <c r="G110" s="462"/>
      <c r="H110" s="462"/>
      <c r="I110" s="462"/>
      <c r="J110" s="462"/>
      <c r="K110" s="462"/>
      <c r="L110" s="462"/>
      <c r="M110" s="462"/>
      <c r="N110" s="462"/>
      <c r="O110" s="462"/>
      <c r="P110" s="462"/>
      <c r="Q110" s="462"/>
      <c r="R110" s="462"/>
      <c r="S110" s="462"/>
    </row>
    <row r="111" spans="1:19" ht="13.5">
      <c r="A111" s="267" t="s">
        <v>291</v>
      </c>
      <c r="B111" s="611" t="s">
        <v>694</v>
      </c>
      <c r="C111" s="611"/>
      <c r="D111" s="611"/>
      <c r="E111" s="611"/>
      <c r="F111" s="611"/>
      <c r="G111" s="611"/>
      <c r="H111" s="611"/>
      <c r="I111" s="611"/>
      <c r="J111" s="611"/>
      <c r="K111" s="611"/>
      <c r="L111" s="611"/>
      <c r="M111" s="611"/>
      <c r="N111" s="611"/>
      <c r="O111" s="611"/>
      <c r="P111" s="611"/>
      <c r="Q111" s="611"/>
      <c r="R111" s="611"/>
      <c r="S111" s="611"/>
    </row>
    <row r="112" spans="1:19" ht="13.5">
      <c r="A112" s="267"/>
      <c r="B112" s="611"/>
      <c r="C112" s="611"/>
      <c r="D112" s="611"/>
      <c r="E112" s="611"/>
      <c r="F112" s="611"/>
      <c r="G112" s="611"/>
      <c r="H112" s="611"/>
      <c r="I112" s="611"/>
      <c r="J112" s="611"/>
      <c r="K112" s="611"/>
      <c r="L112" s="611"/>
      <c r="M112" s="611"/>
      <c r="N112" s="611"/>
      <c r="O112" s="611"/>
      <c r="P112" s="611"/>
      <c r="Q112" s="611"/>
      <c r="R112" s="611"/>
      <c r="S112" s="611"/>
    </row>
    <row r="113" spans="1:19" ht="13.5">
      <c r="A113" s="267"/>
      <c r="B113" s="611"/>
      <c r="C113" s="611"/>
      <c r="D113" s="611"/>
      <c r="E113" s="611"/>
      <c r="F113" s="611"/>
      <c r="G113" s="611"/>
      <c r="H113" s="611"/>
      <c r="I113" s="611"/>
      <c r="J113" s="611"/>
      <c r="K113" s="611"/>
      <c r="L113" s="611"/>
      <c r="M113" s="611"/>
      <c r="N113" s="611"/>
      <c r="O113" s="611"/>
      <c r="P113" s="611"/>
      <c r="Q113" s="611"/>
      <c r="R113" s="611"/>
      <c r="S113" s="611"/>
    </row>
    <row r="114" spans="1:19" ht="13.5">
      <c r="A114" s="462"/>
      <c r="B114" s="611"/>
      <c r="C114" s="611"/>
      <c r="D114" s="611"/>
      <c r="E114" s="611"/>
      <c r="F114" s="611"/>
      <c r="G114" s="611"/>
      <c r="H114" s="611"/>
      <c r="I114" s="611"/>
      <c r="J114" s="611"/>
      <c r="K114" s="611"/>
      <c r="L114" s="611"/>
      <c r="M114" s="611"/>
      <c r="N114" s="611"/>
      <c r="O114" s="611"/>
      <c r="P114" s="611"/>
      <c r="Q114" s="611"/>
      <c r="R114" s="611"/>
      <c r="S114" s="611"/>
    </row>
  </sheetData>
  <mergeCells count="123">
    <mergeCell ref="C29:E29"/>
    <mergeCell ref="Q29:S29"/>
    <mergeCell ref="B15:D15"/>
    <mergeCell ref="B27:D27"/>
    <mergeCell ref="B28:D28"/>
    <mergeCell ref="C46:D46"/>
    <mergeCell ref="C55:D55"/>
    <mergeCell ref="C56:F56"/>
    <mergeCell ref="B57:E57"/>
    <mergeCell ref="M49:R49"/>
    <mergeCell ref="M53:R53"/>
    <mergeCell ref="M54:R54"/>
    <mergeCell ref="E55:H55"/>
    <mergeCell ref="M50:R50"/>
    <mergeCell ref="A2:S2"/>
    <mergeCell ref="R4:S4"/>
    <mergeCell ref="R5:S5"/>
    <mergeCell ref="B12:S12"/>
    <mergeCell ref="B14:S14"/>
    <mergeCell ref="B45:S45"/>
    <mergeCell ref="M48:R48"/>
    <mergeCell ref="B16:S16"/>
    <mergeCell ref="B17:S20"/>
    <mergeCell ref="B21:S21"/>
    <mergeCell ref="B22:S25"/>
    <mergeCell ref="E46:H46"/>
    <mergeCell ref="A4:E5"/>
    <mergeCell ref="F8:F9"/>
    <mergeCell ref="F10:F11"/>
    <mergeCell ref="B34:S34"/>
    <mergeCell ref="B35:S35"/>
    <mergeCell ref="B36:S39"/>
    <mergeCell ref="B40:S40"/>
    <mergeCell ref="B41:S44"/>
    <mergeCell ref="E28:H28"/>
    <mergeCell ref="J28:O28"/>
    <mergeCell ref="B26:S26"/>
    <mergeCell ref="G4:Q4"/>
    <mergeCell ref="B69:S69"/>
    <mergeCell ref="B70:S71"/>
    <mergeCell ref="B72:S72"/>
    <mergeCell ref="C73:J73"/>
    <mergeCell ref="C74:E74"/>
    <mergeCell ref="B58:S58"/>
    <mergeCell ref="B59:S61"/>
    <mergeCell ref="B62:S62"/>
    <mergeCell ref="B63:E63"/>
    <mergeCell ref="B64:E64"/>
    <mergeCell ref="F63:S63"/>
    <mergeCell ref="F64:S64"/>
    <mergeCell ref="F65:S66"/>
    <mergeCell ref="B65:E66"/>
    <mergeCell ref="B67:E67"/>
    <mergeCell ref="F67:S67"/>
    <mergeCell ref="B68:I68"/>
    <mergeCell ref="C82:S82"/>
    <mergeCell ref="C83:S83"/>
    <mergeCell ref="C84:S84"/>
    <mergeCell ref="C85:S85"/>
    <mergeCell ref="B86:S86"/>
    <mergeCell ref="B87:S87"/>
    <mergeCell ref="B88:S88"/>
    <mergeCell ref="G76:K76"/>
    <mergeCell ref="G78:K78"/>
    <mergeCell ref="B13:E13"/>
    <mergeCell ref="L13:N13"/>
    <mergeCell ref="A97:S102"/>
    <mergeCell ref="C30:E30"/>
    <mergeCell ref="C31:E31"/>
    <mergeCell ref="C32:E32"/>
    <mergeCell ref="C33:E33"/>
    <mergeCell ref="Q30:S30"/>
    <mergeCell ref="Q31:S31"/>
    <mergeCell ref="Q32:S32"/>
    <mergeCell ref="Q33:S33"/>
    <mergeCell ref="F30:P30"/>
    <mergeCell ref="F31:P31"/>
    <mergeCell ref="F32:P32"/>
    <mergeCell ref="F33:P33"/>
    <mergeCell ref="B92:S93"/>
    <mergeCell ref="A92:A93"/>
    <mergeCell ref="B94:S94"/>
    <mergeCell ref="B95:S95"/>
    <mergeCell ref="B89:S89"/>
    <mergeCell ref="B90:S90"/>
    <mergeCell ref="B75:S75"/>
    <mergeCell ref="E76:F76"/>
    <mergeCell ref="C81:S81"/>
    <mergeCell ref="G5:Q5"/>
    <mergeCell ref="G6:S6"/>
    <mergeCell ref="G7:S7"/>
    <mergeCell ref="G8:S9"/>
    <mergeCell ref="G10:S11"/>
    <mergeCell ref="G13:J13"/>
    <mergeCell ref="G27:H27"/>
    <mergeCell ref="G47:K47"/>
    <mergeCell ref="F15:R15"/>
    <mergeCell ref="F29:P29"/>
    <mergeCell ref="I27:N27"/>
    <mergeCell ref="B6:E6"/>
    <mergeCell ref="B8:E8"/>
    <mergeCell ref="K68:M68"/>
    <mergeCell ref="N68:O68"/>
    <mergeCell ref="P68:Q68"/>
    <mergeCell ref="B111:S114"/>
    <mergeCell ref="G48:K48"/>
    <mergeCell ref="G49:K49"/>
    <mergeCell ref="G50:K50"/>
    <mergeCell ref="G51:K51"/>
    <mergeCell ref="G52:K52"/>
    <mergeCell ref="G53:K53"/>
    <mergeCell ref="G54:K54"/>
    <mergeCell ref="G74:H74"/>
    <mergeCell ref="H56:R56"/>
    <mergeCell ref="E103:P109"/>
    <mergeCell ref="M76:O76"/>
    <mergeCell ref="P76:S76"/>
    <mergeCell ref="E78:F78"/>
    <mergeCell ref="M78:O78"/>
    <mergeCell ref="P78:S78"/>
    <mergeCell ref="F77:S77"/>
    <mergeCell ref="F79:S79"/>
    <mergeCell ref="B80:S80"/>
  </mergeCells>
  <phoneticPr fontId="1"/>
  <dataValidations count="1">
    <dataValidation type="list" allowBlank="1" showInputMessage="1" showErrorMessage="1" errorTitle="入力エラー" error="プルダウンより選択してください。" sqref="B46 B55 F47:F54 B81:B85 F57 F74 I74 K73 N73">
      <formula1>"□,☑"</formula1>
    </dataValidation>
  </dataValidations>
  <printOptions horizontalCentered="1"/>
  <pageMargins left="0.51181102362204722" right="0.51181102362204722" top="0.74803149606299213" bottom="0.55118110236220474" header="0.31496062992125984" footer="0.31496062992125984"/>
  <pageSetup paperSize="9" scale="89" orientation="portrait" blackAndWhite="1" r:id="rId1"/>
  <rowBreaks count="2" manualBreakCount="2">
    <brk id="44" max="17" man="1"/>
    <brk id="90" max="17"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M58"/>
  <sheetViews>
    <sheetView showGridLines="0" view="pageBreakPreview" zoomScaleNormal="100" zoomScaleSheetLayoutView="100" workbookViewId="0">
      <selection sqref="A1:K1"/>
    </sheetView>
  </sheetViews>
  <sheetFormatPr defaultRowHeight="17.25" customHeight="1"/>
  <cols>
    <col min="1" max="1" width="3.375" style="3" bestFit="1" customWidth="1"/>
    <col min="2" max="2" width="9" style="3"/>
    <col min="3" max="3" width="9" style="3" customWidth="1"/>
    <col min="4" max="6" width="9" style="3"/>
    <col min="7" max="7" width="13.125" style="3" bestFit="1" customWidth="1"/>
    <col min="8" max="8" width="12.625" style="3" customWidth="1"/>
    <col min="9" max="9" width="9" style="3"/>
    <col min="10" max="10" width="3.375" style="3" customWidth="1"/>
    <col min="11" max="12" width="9" style="3"/>
    <col min="13" max="13" width="3.375" style="3" customWidth="1"/>
    <col min="14" max="16384" width="9" style="3"/>
  </cols>
  <sheetData>
    <row r="1" spans="1:13" ht="17.25" customHeight="1">
      <c r="A1" s="3" t="s">
        <v>305</v>
      </c>
      <c r="M1" s="135" t="s">
        <v>307</v>
      </c>
    </row>
    <row r="2" spans="1:13" ht="17.25" customHeight="1">
      <c r="A2" s="622" t="s">
        <v>306</v>
      </c>
      <c r="B2" s="622"/>
      <c r="C2" s="622"/>
      <c r="D2" s="622"/>
      <c r="E2" s="622"/>
      <c r="F2" s="622"/>
      <c r="G2" s="622"/>
      <c r="H2" s="622"/>
      <c r="I2" s="622"/>
      <c r="J2" s="622"/>
      <c r="K2" s="622"/>
      <c r="L2" s="622"/>
      <c r="M2" s="622"/>
    </row>
    <row r="3" spans="1:13" ht="17.25" customHeight="1">
      <c r="I3" s="135"/>
      <c r="J3" s="135" t="s">
        <v>308</v>
      </c>
      <c r="K3" s="682">
        <v>43831</v>
      </c>
      <c r="L3" s="682"/>
      <c r="M3" s="682"/>
    </row>
    <row r="4" spans="1:13" ht="17.25" customHeight="1">
      <c r="A4" s="805" t="s">
        <v>309</v>
      </c>
      <c r="B4" s="805"/>
      <c r="C4" s="805"/>
      <c r="D4" s="777"/>
      <c r="E4" s="778"/>
      <c r="F4" s="778"/>
      <c r="G4" s="778"/>
      <c r="H4" s="778"/>
      <c r="I4" s="778"/>
      <c r="J4" s="778"/>
      <c r="K4" s="165"/>
      <c r="L4" s="165"/>
      <c r="M4" s="166"/>
    </row>
    <row r="5" spans="1:13" ht="17.25" customHeight="1">
      <c r="A5" s="542" t="s">
        <v>310</v>
      </c>
      <c r="B5" s="542"/>
      <c r="C5" s="542"/>
      <c r="D5" s="739">
        <f>②海外研修実施計画の概要!C30</f>
        <v>0</v>
      </c>
      <c r="E5" s="779"/>
      <c r="F5" s="779"/>
      <c r="G5" s="779"/>
      <c r="H5" s="779"/>
      <c r="I5" s="779"/>
      <c r="J5" s="779"/>
      <c r="K5" s="171" t="s">
        <v>311</v>
      </c>
      <c r="L5" s="787"/>
      <c r="M5" s="788"/>
    </row>
    <row r="6" spans="1:13" ht="17.25" customHeight="1">
      <c r="A6" s="623" t="s">
        <v>312</v>
      </c>
      <c r="B6" s="623"/>
      <c r="C6" s="623"/>
      <c r="D6" s="169">
        <v>0</v>
      </c>
      <c r="E6" s="170">
        <v>0</v>
      </c>
      <c r="F6" s="814">
        <v>0</v>
      </c>
      <c r="G6" s="815"/>
      <c r="H6" s="132"/>
      <c r="I6" s="163" t="s">
        <v>313</v>
      </c>
      <c r="J6" s="806"/>
      <c r="K6" s="807"/>
      <c r="L6" s="807"/>
      <c r="M6" s="808"/>
    </row>
    <row r="7" spans="1:13" ht="17.25" customHeight="1">
      <c r="A7" s="623" t="s">
        <v>314</v>
      </c>
      <c r="B7" s="623"/>
      <c r="C7" s="623"/>
      <c r="D7" s="789"/>
      <c r="E7" s="790"/>
      <c r="F7" s="790"/>
      <c r="G7" s="790"/>
      <c r="H7" s="790"/>
      <c r="I7" s="790"/>
      <c r="J7" s="790"/>
      <c r="K7" s="790"/>
      <c r="L7" s="790"/>
      <c r="M7" s="791"/>
    </row>
    <row r="8" spans="1:13" ht="17.25" customHeight="1">
      <c r="A8" s="623" t="s">
        <v>315</v>
      </c>
      <c r="B8" s="623"/>
      <c r="C8" s="623"/>
      <c r="D8" s="792"/>
      <c r="E8" s="793"/>
      <c r="F8" s="793"/>
      <c r="G8" s="793"/>
      <c r="H8" s="793"/>
      <c r="I8" s="793"/>
      <c r="J8" s="793"/>
      <c r="K8" s="793"/>
      <c r="L8" s="793"/>
      <c r="M8" s="794"/>
    </row>
    <row r="9" spans="1:13" ht="17.25" customHeight="1">
      <c r="A9" s="623"/>
      <c r="B9" s="623"/>
      <c r="C9" s="623"/>
      <c r="D9" s="555"/>
      <c r="E9" s="556"/>
      <c r="F9" s="556"/>
      <c r="G9" s="556"/>
      <c r="H9" s="556"/>
      <c r="I9" s="556"/>
      <c r="J9" s="556"/>
      <c r="K9" s="556"/>
      <c r="L9" s="556"/>
      <c r="M9" s="557"/>
    </row>
    <row r="10" spans="1:13" ht="17.25" customHeight="1">
      <c r="A10" s="623" t="s">
        <v>316</v>
      </c>
      <c r="B10" s="623"/>
      <c r="C10" s="623"/>
      <c r="D10" s="811"/>
      <c r="E10" s="812"/>
      <c r="F10" s="813"/>
      <c r="G10" s="809"/>
      <c r="H10" s="810"/>
      <c r="I10" s="494" t="s">
        <v>317</v>
      </c>
      <c r="J10" s="780">
        <v>0</v>
      </c>
      <c r="K10" s="781"/>
      <c r="L10" s="795">
        <v>0</v>
      </c>
      <c r="M10" s="796"/>
    </row>
    <row r="11" spans="1:13" ht="17.25" customHeight="1">
      <c r="A11" s="623" t="s">
        <v>318</v>
      </c>
      <c r="B11" s="623"/>
      <c r="C11" s="623"/>
      <c r="D11" s="789"/>
      <c r="E11" s="790"/>
      <c r="F11" s="790"/>
      <c r="G11" s="790"/>
      <c r="H11" s="790"/>
      <c r="I11" s="790"/>
      <c r="J11" s="790"/>
      <c r="K11" s="790"/>
      <c r="L11" s="790"/>
      <c r="M11" s="791"/>
    </row>
    <row r="12" spans="1:13" ht="17.25" customHeight="1">
      <c r="A12" s="623" t="s">
        <v>319</v>
      </c>
      <c r="B12" s="623"/>
      <c r="C12" s="623"/>
      <c r="D12" s="803" t="str">
        <f>ご使用方法・データ入力!D39</f>
        <v>英語</v>
      </c>
      <c r="E12" s="803"/>
      <c r="F12" s="130" t="s">
        <v>320</v>
      </c>
      <c r="G12" s="495" t="str">
        <f>IF(ご使用方法・データ入力!D40="","不要","要")</f>
        <v>要</v>
      </c>
      <c r="H12" s="784" t="str">
        <f>IF(ご使用方法・データ入力!D40="","",ご使用方法・データ入力!D39)</f>
        <v>英語</v>
      </c>
      <c r="I12" s="785"/>
      <c r="J12" s="161" t="s">
        <v>322</v>
      </c>
      <c r="K12" s="785" t="str">
        <f>ご使用方法・データ入力!D40</f>
        <v>インドネシア語</v>
      </c>
      <c r="L12" s="785"/>
      <c r="M12" s="804"/>
    </row>
    <row r="13" spans="1:13" ht="17.25" customHeight="1">
      <c r="A13" s="127"/>
      <c r="B13" s="140"/>
      <c r="C13" s="140"/>
      <c r="D13" s="140"/>
      <c r="E13" s="140"/>
      <c r="F13" s="140"/>
      <c r="G13" s="140"/>
      <c r="H13" s="140"/>
      <c r="I13" s="140"/>
      <c r="J13" s="140"/>
      <c r="K13" s="140"/>
      <c r="L13" s="140"/>
      <c r="M13" s="141"/>
    </row>
    <row r="14" spans="1:13" ht="17.25" customHeight="1">
      <c r="A14" s="164" t="s">
        <v>323</v>
      </c>
      <c r="B14" s="142"/>
      <c r="C14" s="142"/>
      <c r="D14" s="142"/>
      <c r="E14" s="142"/>
      <c r="F14" s="142"/>
      <c r="G14" s="142"/>
      <c r="H14" s="142"/>
      <c r="I14" s="142"/>
      <c r="J14" s="142"/>
      <c r="K14" s="142"/>
      <c r="L14" s="142"/>
      <c r="M14" s="134"/>
    </row>
    <row r="15" spans="1:13" ht="17.25" customHeight="1">
      <c r="A15" s="782">
        <v>1</v>
      </c>
      <c r="B15" s="783"/>
      <c r="C15" s="783"/>
      <c r="D15" s="596"/>
      <c r="E15" s="596"/>
      <c r="F15" s="596"/>
      <c r="G15" s="596"/>
      <c r="H15" s="596"/>
      <c r="I15" s="596"/>
      <c r="J15" s="596"/>
      <c r="K15" s="596"/>
      <c r="L15" s="596"/>
      <c r="M15" s="597"/>
    </row>
    <row r="16" spans="1:13" ht="17.25" customHeight="1">
      <c r="A16" s="782">
        <v>1</v>
      </c>
      <c r="B16" s="783"/>
      <c r="C16" s="783"/>
      <c r="D16" s="596"/>
      <c r="E16" s="596"/>
      <c r="F16" s="596"/>
      <c r="G16" s="596"/>
      <c r="H16" s="596"/>
      <c r="I16" s="596"/>
      <c r="J16" s="596"/>
      <c r="K16" s="596"/>
      <c r="L16" s="596"/>
      <c r="M16" s="597"/>
    </row>
    <row r="17" spans="1:13" ht="17.25" customHeight="1">
      <c r="A17" s="782"/>
      <c r="B17" s="783"/>
      <c r="C17" s="783"/>
      <c r="D17" s="596"/>
      <c r="E17" s="596"/>
      <c r="F17" s="596"/>
      <c r="G17" s="596"/>
      <c r="H17" s="596"/>
      <c r="I17" s="596"/>
      <c r="J17" s="596"/>
      <c r="K17" s="596"/>
      <c r="L17" s="596"/>
      <c r="M17" s="597"/>
    </row>
    <row r="18" spans="1:13" ht="17.25" customHeight="1">
      <c r="A18" s="782"/>
      <c r="B18" s="783"/>
      <c r="C18" s="783"/>
      <c r="D18" s="596"/>
      <c r="E18" s="596"/>
      <c r="F18" s="596"/>
      <c r="G18" s="596"/>
      <c r="H18" s="596"/>
      <c r="I18" s="596"/>
      <c r="J18" s="596"/>
      <c r="K18" s="596"/>
      <c r="L18" s="596"/>
      <c r="M18" s="597"/>
    </row>
    <row r="19" spans="1:13" ht="17.25" customHeight="1">
      <c r="A19" s="782"/>
      <c r="B19" s="783"/>
      <c r="C19" s="783"/>
      <c r="D19" s="596"/>
      <c r="E19" s="596"/>
      <c r="F19" s="596"/>
      <c r="G19" s="596"/>
      <c r="H19" s="596"/>
      <c r="I19" s="596"/>
      <c r="J19" s="596"/>
      <c r="K19" s="596"/>
      <c r="L19" s="596"/>
      <c r="M19" s="597"/>
    </row>
    <row r="20" spans="1:13" ht="17.25" customHeight="1">
      <c r="A20" s="782"/>
      <c r="B20" s="783"/>
      <c r="C20" s="783"/>
      <c r="D20" s="596"/>
      <c r="E20" s="596"/>
      <c r="F20" s="596"/>
      <c r="G20" s="596"/>
      <c r="H20" s="596"/>
      <c r="I20" s="596"/>
      <c r="J20" s="596"/>
      <c r="K20" s="596"/>
      <c r="L20" s="596"/>
      <c r="M20" s="597"/>
    </row>
    <row r="21" spans="1:13" ht="17.25" customHeight="1">
      <c r="A21" s="782"/>
      <c r="B21" s="783"/>
      <c r="C21" s="783"/>
      <c r="D21" s="596"/>
      <c r="E21" s="596"/>
      <c r="F21" s="596"/>
      <c r="G21" s="596"/>
      <c r="H21" s="596"/>
      <c r="I21" s="596"/>
      <c r="J21" s="596"/>
      <c r="K21" s="596"/>
      <c r="L21" s="596"/>
      <c r="M21" s="597"/>
    </row>
    <row r="22" spans="1:13" ht="17.25" customHeight="1">
      <c r="A22" s="782"/>
      <c r="B22" s="783"/>
      <c r="C22" s="783"/>
      <c r="D22" s="596"/>
      <c r="E22" s="596"/>
      <c r="F22" s="596"/>
      <c r="G22" s="596"/>
      <c r="H22" s="596"/>
      <c r="I22" s="596"/>
      <c r="J22" s="596"/>
      <c r="K22" s="596"/>
      <c r="L22" s="596"/>
      <c r="M22" s="597"/>
    </row>
    <row r="23" spans="1:13" ht="17.25" customHeight="1">
      <c r="A23" s="116"/>
      <c r="B23" s="133"/>
      <c r="C23" s="133"/>
      <c r="D23" s="133"/>
      <c r="E23" s="133"/>
      <c r="F23" s="133"/>
      <c r="G23" s="133"/>
      <c r="H23" s="133"/>
      <c r="I23" s="133"/>
      <c r="J23" s="133"/>
      <c r="K23" s="133"/>
      <c r="L23" s="133"/>
      <c r="M23" s="134"/>
    </row>
    <row r="24" spans="1:13" ht="17.25" customHeight="1">
      <c r="A24" s="116" t="s">
        <v>324</v>
      </c>
      <c r="B24" s="133"/>
      <c r="C24" s="133"/>
      <c r="D24" s="133"/>
      <c r="E24" s="133"/>
      <c r="F24" s="133"/>
      <c r="G24" s="133"/>
      <c r="H24" s="133"/>
      <c r="I24" s="133"/>
      <c r="J24" s="133"/>
      <c r="K24" s="133"/>
      <c r="L24" s="133"/>
      <c r="M24" s="134"/>
    </row>
    <row r="25" spans="1:13" ht="17.25" customHeight="1">
      <c r="A25" s="116" t="s">
        <v>325</v>
      </c>
      <c r="B25" s="133"/>
      <c r="C25" s="133"/>
      <c r="D25" s="133"/>
      <c r="E25" s="133"/>
      <c r="F25" s="133"/>
      <c r="G25" s="133"/>
      <c r="H25" s="133"/>
      <c r="I25" s="133"/>
      <c r="J25" s="133"/>
      <c r="K25" s="133"/>
      <c r="L25" s="133"/>
      <c r="M25" s="134"/>
    </row>
    <row r="26" spans="1:13" ht="17.25" customHeight="1">
      <c r="A26" s="782">
        <v>1</v>
      </c>
      <c r="B26" s="783"/>
      <c r="C26" s="783"/>
      <c r="D26" s="596"/>
      <c r="E26" s="596"/>
      <c r="F26" s="596"/>
      <c r="G26" s="596"/>
      <c r="H26" s="596"/>
      <c r="I26" s="596"/>
      <c r="J26" s="596"/>
      <c r="K26" s="596"/>
      <c r="L26" s="596"/>
      <c r="M26" s="597"/>
    </row>
    <row r="27" spans="1:13" ht="17.25" customHeight="1">
      <c r="A27" s="782">
        <v>1</v>
      </c>
      <c r="B27" s="783"/>
      <c r="C27" s="783"/>
      <c r="D27" s="596"/>
      <c r="E27" s="596"/>
      <c r="F27" s="596"/>
      <c r="G27" s="596"/>
      <c r="H27" s="596"/>
      <c r="I27" s="596"/>
      <c r="J27" s="596"/>
      <c r="K27" s="596"/>
      <c r="L27" s="596"/>
      <c r="M27" s="597"/>
    </row>
    <row r="28" spans="1:13" ht="17.25" customHeight="1">
      <c r="A28" s="782"/>
      <c r="B28" s="783"/>
      <c r="C28" s="783"/>
      <c r="D28" s="596"/>
      <c r="E28" s="596"/>
      <c r="F28" s="596"/>
      <c r="G28" s="596"/>
      <c r="H28" s="596"/>
      <c r="I28" s="596"/>
      <c r="J28" s="596"/>
      <c r="K28" s="596"/>
      <c r="L28" s="596"/>
      <c r="M28" s="597"/>
    </row>
    <row r="29" spans="1:13" ht="17.25" customHeight="1">
      <c r="A29" s="782"/>
      <c r="B29" s="783"/>
      <c r="C29" s="783"/>
      <c r="D29" s="596"/>
      <c r="E29" s="596"/>
      <c r="F29" s="596"/>
      <c r="G29" s="596"/>
      <c r="H29" s="596"/>
      <c r="I29" s="596"/>
      <c r="J29" s="596"/>
      <c r="K29" s="596"/>
      <c r="L29" s="596"/>
      <c r="M29" s="597"/>
    </row>
    <row r="30" spans="1:13" ht="17.25" customHeight="1">
      <c r="A30" s="782"/>
      <c r="B30" s="783"/>
      <c r="C30" s="783"/>
      <c r="D30" s="596"/>
      <c r="E30" s="596"/>
      <c r="F30" s="596"/>
      <c r="G30" s="596"/>
      <c r="H30" s="596"/>
      <c r="I30" s="596"/>
      <c r="J30" s="596"/>
      <c r="K30" s="596"/>
      <c r="L30" s="596"/>
      <c r="M30" s="597"/>
    </row>
    <row r="31" spans="1:13" ht="17.25" customHeight="1">
      <c r="A31" s="782"/>
      <c r="B31" s="783"/>
      <c r="C31" s="783"/>
      <c r="D31" s="596"/>
      <c r="E31" s="596"/>
      <c r="F31" s="596"/>
      <c r="G31" s="596"/>
      <c r="H31" s="596"/>
      <c r="I31" s="596"/>
      <c r="J31" s="596"/>
      <c r="K31" s="596"/>
      <c r="L31" s="596"/>
      <c r="M31" s="597"/>
    </row>
    <row r="32" spans="1:13" ht="17.25" customHeight="1">
      <c r="A32" s="782"/>
      <c r="B32" s="783"/>
      <c r="C32" s="783"/>
      <c r="D32" s="596"/>
      <c r="E32" s="596"/>
      <c r="F32" s="596"/>
      <c r="G32" s="596"/>
      <c r="H32" s="596"/>
      <c r="I32" s="596"/>
      <c r="J32" s="596"/>
      <c r="K32" s="596"/>
      <c r="L32" s="596"/>
      <c r="M32" s="597"/>
    </row>
    <row r="33" spans="1:13" ht="17.25" customHeight="1">
      <c r="A33" s="782"/>
      <c r="B33" s="783"/>
      <c r="C33" s="783"/>
      <c r="D33" s="596"/>
      <c r="E33" s="596"/>
      <c r="F33" s="596"/>
      <c r="G33" s="596"/>
      <c r="H33" s="596"/>
      <c r="I33" s="596"/>
      <c r="J33" s="596"/>
      <c r="K33" s="596"/>
      <c r="L33" s="596"/>
      <c r="M33" s="597"/>
    </row>
    <row r="34" spans="1:13" ht="17.25" customHeight="1">
      <c r="A34" s="116"/>
      <c r="B34" s="133"/>
      <c r="C34" s="133"/>
      <c r="D34" s="133"/>
      <c r="E34" s="133"/>
      <c r="F34" s="133"/>
      <c r="G34" s="133"/>
      <c r="H34" s="133"/>
      <c r="I34" s="133"/>
      <c r="J34" s="133"/>
      <c r="K34" s="133"/>
      <c r="L34" s="133"/>
      <c r="M34" s="134"/>
    </row>
    <row r="35" spans="1:13" ht="17.25" customHeight="1">
      <c r="A35" s="116" t="s">
        <v>326</v>
      </c>
      <c r="B35" s="133"/>
      <c r="C35" s="133"/>
      <c r="D35" s="133"/>
      <c r="E35" s="133"/>
      <c r="F35" s="133"/>
      <c r="G35" s="133"/>
      <c r="H35" s="133"/>
      <c r="I35" s="133"/>
      <c r="J35" s="133"/>
      <c r="K35" s="133"/>
      <c r="L35" s="133"/>
      <c r="M35" s="134"/>
    </row>
    <row r="36" spans="1:13" ht="17.25" customHeight="1">
      <c r="A36" s="782">
        <v>1</v>
      </c>
      <c r="B36" s="783"/>
      <c r="C36" s="783"/>
      <c r="D36" s="596"/>
      <c r="E36" s="596"/>
      <c r="F36" s="596"/>
      <c r="G36" s="596"/>
      <c r="H36" s="596"/>
      <c r="I36" s="596"/>
      <c r="J36" s="596"/>
      <c r="K36" s="596"/>
      <c r="L36" s="596"/>
      <c r="M36" s="597"/>
    </row>
    <row r="37" spans="1:13" ht="17.25" customHeight="1">
      <c r="A37" s="782">
        <v>1</v>
      </c>
      <c r="B37" s="783"/>
      <c r="C37" s="783"/>
      <c r="D37" s="596"/>
      <c r="E37" s="596"/>
      <c r="F37" s="596"/>
      <c r="G37" s="596"/>
      <c r="H37" s="596"/>
      <c r="I37" s="596"/>
      <c r="J37" s="596"/>
      <c r="K37" s="596"/>
      <c r="L37" s="596"/>
      <c r="M37" s="597"/>
    </row>
    <row r="38" spans="1:13" ht="17.25" customHeight="1">
      <c r="A38" s="782"/>
      <c r="B38" s="783"/>
      <c r="C38" s="783"/>
      <c r="D38" s="596"/>
      <c r="E38" s="596"/>
      <c r="F38" s="596"/>
      <c r="G38" s="596"/>
      <c r="H38" s="596"/>
      <c r="I38" s="596"/>
      <c r="J38" s="596"/>
      <c r="K38" s="596"/>
      <c r="L38" s="596"/>
      <c r="M38" s="597"/>
    </row>
    <row r="39" spans="1:13" ht="17.25" customHeight="1">
      <c r="A39" s="782"/>
      <c r="B39" s="783"/>
      <c r="C39" s="783"/>
      <c r="D39" s="596"/>
      <c r="E39" s="596"/>
      <c r="F39" s="596"/>
      <c r="G39" s="596"/>
      <c r="H39" s="596"/>
      <c r="I39" s="596"/>
      <c r="J39" s="596"/>
      <c r="K39" s="596"/>
      <c r="L39" s="596"/>
      <c r="M39" s="597"/>
    </row>
    <row r="40" spans="1:13" ht="17.25" customHeight="1">
      <c r="A40" s="782"/>
      <c r="B40" s="783"/>
      <c r="C40" s="783"/>
      <c r="D40" s="596"/>
      <c r="E40" s="596"/>
      <c r="F40" s="596"/>
      <c r="G40" s="596"/>
      <c r="H40" s="596"/>
      <c r="I40" s="596"/>
      <c r="J40" s="596"/>
      <c r="K40" s="596"/>
      <c r="L40" s="596"/>
      <c r="M40" s="597"/>
    </row>
    <row r="41" spans="1:13" ht="17.25" customHeight="1">
      <c r="A41" s="782"/>
      <c r="B41" s="783"/>
      <c r="C41" s="783"/>
      <c r="D41" s="596"/>
      <c r="E41" s="596"/>
      <c r="F41" s="596"/>
      <c r="G41" s="596"/>
      <c r="H41" s="596"/>
      <c r="I41" s="596"/>
      <c r="J41" s="596"/>
      <c r="K41" s="596"/>
      <c r="L41" s="596"/>
      <c r="M41" s="597"/>
    </row>
    <row r="42" spans="1:13" ht="17.25" customHeight="1">
      <c r="A42" s="782"/>
      <c r="B42" s="783"/>
      <c r="C42" s="783"/>
      <c r="D42" s="596"/>
      <c r="E42" s="596"/>
      <c r="F42" s="596"/>
      <c r="G42" s="596"/>
      <c r="H42" s="596"/>
      <c r="I42" s="596"/>
      <c r="J42" s="596"/>
      <c r="K42" s="596"/>
      <c r="L42" s="596"/>
      <c r="M42" s="597"/>
    </row>
    <row r="43" spans="1:13" ht="17.25" customHeight="1">
      <c r="A43" s="782"/>
      <c r="B43" s="783"/>
      <c r="C43" s="783"/>
      <c r="D43" s="596"/>
      <c r="E43" s="596"/>
      <c r="F43" s="596"/>
      <c r="G43" s="596"/>
      <c r="H43" s="596"/>
      <c r="I43" s="596"/>
      <c r="J43" s="596"/>
      <c r="K43" s="596"/>
      <c r="L43" s="596"/>
      <c r="M43" s="597"/>
    </row>
    <row r="44" spans="1:13" ht="17.25" customHeight="1">
      <c r="A44" s="116"/>
      <c r="B44" s="133"/>
      <c r="C44" s="133"/>
      <c r="D44" s="133"/>
      <c r="E44" s="133"/>
      <c r="F44" s="133"/>
      <c r="G44" s="133"/>
      <c r="H44" s="133"/>
      <c r="I44" s="133"/>
      <c r="J44" s="133"/>
      <c r="K44" s="133"/>
      <c r="L44" s="133"/>
      <c r="M44" s="134"/>
    </row>
    <row r="45" spans="1:13" ht="17.25" customHeight="1">
      <c r="A45" s="116" t="s">
        <v>327</v>
      </c>
      <c r="B45" s="133"/>
      <c r="C45" s="133"/>
      <c r="D45" s="133"/>
      <c r="E45" s="133"/>
      <c r="F45" s="133"/>
      <c r="G45" s="133"/>
      <c r="H45" s="133"/>
      <c r="I45" s="133"/>
      <c r="J45" s="133"/>
      <c r="K45" s="133"/>
      <c r="L45" s="133"/>
      <c r="M45" s="134"/>
    </row>
    <row r="46" spans="1:13" ht="17.25" customHeight="1">
      <c r="A46" s="552"/>
      <c r="B46" s="553"/>
      <c r="C46" s="553"/>
      <c r="D46" s="553"/>
      <c r="E46" s="553"/>
      <c r="F46" s="553"/>
      <c r="G46" s="553"/>
      <c r="H46" s="553"/>
      <c r="I46" s="553"/>
      <c r="J46" s="553"/>
      <c r="K46" s="553"/>
      <c r="L46" s="553"/>
      <c r="M46" s="554"/>
    </row>
    <row r="47" spans="1:13" ht="17.25" customHeight="1">
      <c r="A47" s="552"/>
      <c r="B47" s="553"/>
      <c r="C47" s="553"/>
      <c r="D47" s="553"/>
      <c r="E47" s="553"/>
      <c r="F47" s="553"/>
      <c r="G47" s="553"/>
      <c r="H47" s="553"/>
      <c r="I47" s="553"/>
      <c r="J47" s="553"/>
      <c r="K47" s="553"/>
      <c r="L47" s="553"/>
      <c r="M47" s="554"/>
    </row>
    <row r="48" spans="1:13" ht="17.25" customHeight="1">
      <c r="A48" s="552"/>
      <c r="B48" s="553"/>
      <c r="C48" s="553"/>
      <c r="D48" s="553"/>
      <c r="E48" s="553"/>
      <c r="F48" s="553"/>
      <c r="G48" s="553"/>
      <c r="H48" s="553"/>
      <c r="I48" s="553"/>
      <c r="J48" s="553"/>
      <c r="K48" s="553"/>
      <c r="L48" s="553"/>
      <c r="M48" s="554"/>
    </row>
    <row r="49" spans="1:13" ht="17.25" customHeight="1">
      <c r="A49" s="555"/>
      <c r="B49" s="556"/>
      <c r="C49" s="556"/>
      <c r="D49" s="556"/>
      <c r="E49" s="556"/>
      <c r="F49" s="556"/>
      <c r="G49" s="556"/>
      <c r="H49" s="556"/>
      <c r="I49" s="556"/>
      <c r="J49" s="556"/>
      <c r="K49" s="556"/>
      <c r="L49" s="556"/>
      <c r="M49" s="557"/>
    </row>
    <row r="50" spans="1:13" ht="17.25" customHeight="1">
      <c r="A50" s="162"/>
      <c r="B50" s="162"/>
      <c r="C50" s="162"/>
      <c r="D50" s="162"/>
      <c r="E50" s="162"/>
      <c r="F50" s="162"/>
      <c r="G50" s="162"/>
      <c r="H50" s="162"/>
      <c r="I50" s="162"/>
      <c r="J50" s="162"/>
      <c r="K50" s="162"/>
      <c r="L50" s="162"/>
      <c r="M50" s="162"/>
    </row>
    <row r="51" spans="1:13" ht="17.25" customHeight="1">
      <c r="A51" s="137" t="s">
        <v>328</v>
      </c>
      <c r="B51" s="797" t="s">
        <v>329</v>
      </c>
      <c r="C51" s="797"/>
      <c r="D51" s="797"/>
      <c r="E51" s="797"/>
      <c r="F51" s="797"/>
      <c r="G51" s="797"/>
      <c r="H51" s="797"/>
      <c r="I51" s="797"/>
      <c r="J51" s="797"/>
      <c r="K51" s="797"/>
      <c r="L51" s="797"/>
    </row>
    <row r="52" spans="1:13" ht="17.25" customHeight="1">
      <c r="B52" s="797" t="s">
        <v>330</v>
      </c>
      <c r="C52" s="797"/>
      <c r="D52" s="797"/>
      <c r="E52" s="797"/>
      <c r="F52" s="797"/>
      <c r="G52" s="797"/>
      <c r="H52" s="797"/>
      <c r="I52" s="797"/>
      <c r="J52" s="797"/>
      <c r="K52" s="797"/>
      <c r="L52" s="797"/>
    </row>
    <row r="53" spans="1:13" ht="17.25" customHeight="1">
      <c r="B53" s="797" t="s">
        <v>331</v>
      </c>
      <c r="C53" s="797"/>
      <c r="D53" s="797"/>
      <c r="E53" s="797"/>
      <c r="F53" s="797"/>
      <c r="G53" s="797"/>
      <c r="H53" s="797"/>
      <c r="I53" s="797"/>
      <c r="J53" s="797"/>
      <c r="K53" s="797"/>
      <c r="L53" s="797"/>
    </row>
    <row r="55" spans="1:13" ht="17.25" customHeight="1">
      <c r="B55" s="623" t="s">
        <v>332</v>
      </c>
      <c r="C55" s="623"/>
      <c r="D55" s="623"/>
      <c r="E55" s="623"/>
      <c r="G55" s="623" t="s">
        <v>332</v>
      </c>
      <c r="H55" s="623"/>
      <c r="I55" s="623"/>
      <c r="J55" s="623"/>
      <c r="K55" s="623"/>
      <c r="L55" s="623"/>
    </row>
    <row r="56" spans="1:13" ht="17.25" customHeight="1">
      <c r="B56" s="130" t="s">
        <v>333</v>
      </c>
      <c r="C56" s="130" t="s">
        <v>334</v>
      </c>
      <c r="D56" s="130" t="s">
        <v>335</v>
      </c>
      <c r="E56" s="130" t="s">
        <v>336</v>
      </c>
      <c r="G56" s="130" t="s">
        <v>337</v>
      </c>
      <c r="H56" s="798" t="s">
        <v>321</v>
      </c>
      <c r="I56" s="799"/>
      <c r="J56" s="800">
        <v>0</v>
      </c>
      <c r="K56" s="801"/>
      <c r="L56" s="802"/>
    </row>
    <row r="57" spans="1:13" ht="17.25" customHeight="1">
      <c r="B57" s="167">
        <v>0</v>
      </c>
      <c r="C57" s="167">
        <v>0</v>
      </c>
      <c r="D57" s="168">
        <v>0</v>
      </c>
      <c r="E57" s="168">
        <v>0</v>
      </c>
      <c r="G57" s="130" t="s">
        <v>338</v>
      </c>
      <c r="H57" s="786">
        <v>0</v>
      </c>
      <c r="I57" s="786"/>
      <c r="J57" s="786"/>
      <c r="K57" s="786"/>
      <c r="L57" s="786"/>
    </row>
    <row r="58" spans="1:13" ht="17.25" customHeight="1">
      <c r="G58" s="130" t="s">
        <v>339</v>
      </c>
      <c r="H58" s="786">
        <v>0</v>
      </c>
      <c r="I58" s="786"/>
      <c r="J58" s="786"/>
      <c r="K58" s="786"/>
      <c r="L58" s="786"/>
    </row>
  </sheetData>
  <dataConsolidate/>
  <mergeCells count="83">
    <mergeCell ref="J6:M6"/>
    <mergeCell ref="A11:C11"/>
    <mergeCell ref="A12:C12"/>
    <mergeCell ref="G10:H10"/>
    <mergeCell ref="D10:F10"/>
    <mergeCell ref="F6:G6"/>
    <mergeCell ref="A10:C10"/>
    <mergeCell ref="A4:C4"/>
    <mergeCell ref="A5:C5"/>
    <mergeCell ref="A6:C6"/>
    <mergeCell ref="A7:C7"/>
    <mergeCell ref="A8:C9"/>
    <mergeCell ref="A22:C22"/>
    <mergeCell ref="A26:C26"/>
    <mergeCell ref="A27:C27"/>
    <mergeCell ref="A28:C28"/>
    <mergeCell ref="D12:E12"/>
    <mergeCell ref="D22:M22"/>
    <mergeCell ref="K12:M12"/>
    <mergeCell ref="H58:L58"/>
    <mergeCell ref="K3:M3"/>
    <mergeCell ref="L5:M5"/>
    <mergeCell ref="D7:M7"/>
    <mergeCell ref="D8:M9"/>
    <mergeCell ref="L10:M10"/>
    <mergeCell ref="D11:M11"/>
    <mergeCell ref="B53:L53"/>
    <mergeCell ref="B55:E55"/>
    <mergeCell ref="G55:L55"/>
    <mergeCell ref="H56:I56"/>
    <mergeCell ref="H57:L57"/>
    <mergeCell ref="J56:L56"/>
    <mergeCell ref="B51:L51"/>
    <mergeCell ref="B52:L52"/>
    <mergeCell ref="D43:M43"/>
    <mergeCell ref="A46:M49"/>
    <mergeCell ref="H12:I12"/>
    <mergeCell ref="D15:M15"/>
    <mergeCell ref="D16:M16"/>
    <mergeCell ref="D26:M26"/>
    <mergeCell ref="D27:M27"/>
    <mergeCell ref="D28:M28"/>
    <mergeCell ref="A21:C21"/>
    <mergeCell ref="A41:C41"/>
    <mergeCell ref="A42:C42"/>
    <mergeCell ref="A43:C43"/>
    <mergeCell ref="A29:C29"/>
    <mergeCell ref="A30:C30"/>
    <mergeCell ref="A31:C31"/>
    <mergeCell ref="A32:C32"/>
    <mergeCell ref="D42:M42"/>
    <mergeCell ref="D29:M29"/>
    <mergeCell ref="D30:M30"/>
    <mergeCell ref="D31:M31"/>
    <mergeCell ref="D32:M32"/>
    <mergeCell ref="D33:M33"/>
    <mergeCell ref="D41:M41"/>
    <mergeCell ref="A36:C36"/>
    <mergeCell ref="A37:C37"/>
    <mergeCell ref="A38:C38"/>
    <mergeCell ref="A39:C39"/>
    <mergeCell ref="A40:C40"/>
    <mergeCell ref="D36:M36"/>
    <mergeCell ref="D37:M37"/>
    <mergeCell ref="D38:M38"/>
    <mergeCell ref="D39:M39"/>
    <mergeCell ref="D40:M40"/>
    <mergeCell ref="A2:M2"/>
    <mergeCell ref="D4:J4"/>
    <mergeCell ref="D5:J5"/>
    <mergeCell ref="J10:K10"/>
    <mergeCell ref="A33:C33"/>
    <mergeCell ref="A15:C15"/>
    <mergeCell ref="A16:C16"/>
    <mergeCell ref="A17:C17"/>
    <mergeCell ref="A18:C18"/>
    <mergeCell ref="A19:C19"/>
    <mergeCell ref="A20:C20"/>
    <mergeCell ref="D17:M17"/>
    <mergeCell ref="D18:M18"/>
    <mergeCell ref="D19:M19"/>
    <mergeCell ref="D20:M20"/>
    <mergeCell ref="D21:M21"/>
  </mergeCells>
  <phoneticPr fontId="1"/>
  <dataValidations disablePrompts="1" count="5">
    <dataValidation type="list" allowBlank="1" showInputMessage="1" sqref="L5:M5">
      <formula1>"男,女"</formula1>
    </dataValidation>
    <dataValidation type="list" allowBlank="1" showInputMessage="1" showErrorMessage="1" errorTitle="入力エラー" error="プルダウンより選択してください。" sqref="D10">
      <formula1>"国内,海外"</formula1>
    </dataValidation>
    <dataValidation type="list" allowBlank="1" showInputMessage="1" showErrorMessage="1" errorTitle="入力エラー" error="プルダウンより選択してください。" sqref="G10">
      <formula1>"大学院（博士）,大学院（修士）,4年制大学,短大,工業高専,高校,その他"</formula1>
    </dataValidation>
    <dataValidation type="list" allowBlank="1" showInputMessage="1" sqref="D12:E12 H12:I12 K12:L12">
      <formula1>"日本語,英語,タイ語,インドネシア語,ベトナム語,中国語"</formula1>
    </dataValidation>
    <dataValidation type="list" allowBlank="1" showInputMessage="1" showErrorMessage="1" errorTitle="入力エラー" error="プルダウンより選択してください。" sqref="G12">
      <formula1>"要,不要"</formula1>
    </dataValidation>
  </dataValidations>
  <printOptions horizontalCentered="1"/>
  <pageMargins left="0.51181102362204722" right="0.51181102362204722" top="0.74803149606299213" bottom="0.55118110236220474" header="0.31496062992125984" footer="0.31496062992125984"/>
  <pageSetup paperSize="9" scale="82"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M52"/>
  <sheetViews>
    <sheetView showGridLines="0" view="pageBreakPreview" zoomScaleNormal="100" zoomScaleSheetLayoutView="100" workbookViewId="0">
      <selection sqref="A1:K1"/>
    </sheetView>
  </sheetViews>
  <sheetFormatPr defaultRowHeight="17.25" customHeight="1"/>
  <cols>
    <col min="1" max="1" width="3.375" style="3" bestFit="1" customWidth="1"/>
    <col min="2" max="2" width="9" style="3"/>
    <col min="3" max="3" width="9" style="3" customWidth="1"/>
    <col min="4" max="6" width="9" style="3"/>
    <col min="7" max="7" width="13.125" style="3" bestFit="1" customWidth="1"/>
    <col min="8" max="8" width="12.625" style="3" customWidth="1"/>
    <col min="9" max="9" width="9" style="3"/>
    <col min="10" max="10" width="3.375" style="3" customWidth="1"/>
    <col min="11" max="12" width="9" style="3"/>
    <col min="13" max="13" width="3.375" style="3" customWidth="1"/>
    <col min="14" max="16384" width="9" style="3"/>
  </cols>
  <sheetData>
    <row r="1" spans="1:13" ht="17.25" customHeight="1">
      <c r="A1" s="3" t="s">
        <v>341</v>
      </c>
      <c r="M1" s="135" t="s">
        <v>307</v>
      </c>
    </row>
    <row r="2" spans="1:13" ht="17.25" customHeight="1">
      <c r="A2" s="622" t="s">
        <v>340</v>
      </c>
      <c r="B2" s="622"/>
      <c r="C2" s="622"/>
      <c r="D2" s="622"/>
      <c r="E2" s="622"/>
      <c r="F2" s="622"/>
      <c r="G2" s="622"/>
      <c r="H2" s="622"/>
      <c r="I2" s="622"/>
      <c r="J2" s="622"/>
      <c r="K2" s="622"/>
      <c r="L2" s="622"/>
      <c r="M2" s="622"/>
    </row>
    <row r="3" spans="1:13" ht="17.25" customHeight="1">
      <c r="I3" s="135"/>
      <c r="J3" s="135" t="s">
        <v>308</v>
      </c>
      <c r="K3" s="682">
        <v>43831</v>
      </c>
      <c r="L3" s="682"/>
      <c r="M3" s="682"/>
    </row>
    <row r="4" spans="1:13" ht="17.25" customHeight="1">
      <c r="A4" s="805" t="s">
        <v>309</v>
      </c>
      <c r="B4" s="805"/>
      <c r="C4" s="805"/>
      <c r="D4" s="777"/>
      <c r="E4" s="778"/>
      <c r="F4" s="778"/>
      <c r="G4" s="778"/>
      <c r="H4" s="778"/>
      <c r="I4" s="778"/>
      <c r="J4" s="778"/>
      <c r="K4" s="165"/>
      <c r="L4" s="165"/>
      <c r="M4" s="166"/>
    </row>
    <row r="5" spans="1:13" ht="17.25" customHeight="1">
      <c r="A5" s="542" t="s">
        <v>310</v>
      </c>
      <c r="B5" s="542"/>
      <c r="C5" s="542"/>
      <c r="D5" s="739"/>
      <c r="E5" s="779"/>
      <c r="F5" s="779"/>
      <c r="G5" s="779"/>
      <c r="H5" s="779"/>
      <c r="I5" s="779"/>
      <c r="J5" s="779"/>
      <c r="K5" s="171" t="s">
        <v>311</v>
      </c>
      <c r="L5" s="787"/>
      <c r="M5" s="788"/>
    </row>
    <row r="6" spans="1:13" ht="17.25" customHeight="1">
      <c r="A6" s="623" t="s">
        <v>312</v>
      </c>
      <c r="B6" s="623"/>
      <c r="C6" s="623"/>
      <c r="D6" s="169">
        <v>0</v>
      </c>
      <c r="E6" s="170">
        <v>0</v>
      </c>
      <c r="F6" s="814">
        <v>0</v>
      </c>
      <c r="G6" s="815"/>
      <c r="H6" s="132"/>
      <c r="I6" s="163" t="s">
        <v>313</v>
      </c>
      <c r="J6" s="806"/>
      <c r="K6" s="807"/>
      <c r="L6" s="807"/>
      <c r="M6" s="808"/>
    </row>
    <row r="7" spans="1:13" ht="17.25" customHeight="1">
      <c r="A7" s="623" t="s">
        <v>314</v>
      </c>
      <c r="B7" s="623"/>
      <c r="C7" s="623"/>
      <c r="D7" s="789"/>
      <c r="E7" s="790"/>
      <c r="F7" s="790"/>
      <c r="G7" s="790"/>
      <c r="H7" s="790"/>
      <c r="I7" s="790"/>
      <c r="J7" s="790"/>
      <c r="K7" s="790"/>
      <c r="L7" s="790"/>
      <c r="M7" s="791"/>
    </row>
    <row r="8" spans="1:13" ht="17.25" customHeight="1">
      <c r="A8" s="623" t="s">
        <v>315</v>
      </c>
      <c r="B8" s="623"/>
      <c r="C8" s="623"/>
      <c r="D8" s="792"/>
      <c r="E8" s="793"/>
      <c r="F8" s="793"/>
      <c r="G8" s="793"/>
      <c r="H8" s="793"/>
      <c r="I8" s="793"/>
      <c r="J8" s="793"/>
      <c r="K8" s="793"/>
      <c r="L8" s="793"/>
      <c r="M8" s="794"/>
    </row>
    <row r="9" spans="1:13" ht="17.25" customHeight="1">
      <c r="A9" s="623"/>
      <c r="B9" s="623"/>
      <c r="C9" s="623"/>
      <c r="D9" s="555"/>
      <c r="E9" s="556"/>
      <c r="F9" s="556"/>
      <c r="G9" s="556"/>
      <c r="H9" s="556"/>
      <c r="I9" s="556"/>
      <c r="J9" s="556"/>
      <c r="K9" s="556"/>
      <c r="L9" s="556"/>
      <c r="M9" s="557"/>
    </row>
    <row r="10" spans="1:13" ht="17.25" customHeight="1">
      <c r="A10" s="623" t="s">
        <v>316</v>
      </c>
      <c r="B10" s="623"/>
      <c r="C10" s="623"/>
      <c r="D10" s="824"/>
      <c r="E10" s="825"/>
      <c r="F10" s="826"/>
      <c r="G10" s="809"/>
      <c r="H10" s="810"/>
      <c r="I10" s="131" t="s">
        <v>317</v>
      </c>
      <c r="J10" s="819">
        <v>0</v>
      </c>
      <c r="K10" s="820"/>
      <c r="L10" s="821">
        <v>0</v>
      </c>
      <c r="M10" s="822"/>
    </row>
    <row r="11" spans="1:13" ht="17.25" customHeight="1">
      <c r="A11" s="542" t="s">
        <v>318</v>
      </c>
      <c r="B11" s="542"/>
      <c r="C11" s="542"/>
      <c r="D11" s="823"/>
      <c r="E11" s="650"/>
      <c r="F11" s="650"/>
      <c r="G11" s="650"/>
      <c r="H11" s="650"/>
      <c r="I11" s="650"/>
      <c r="J11" s="650"/>
      <c r="K11" s="650"/>
      <c r="L11" s="650"/>
      <c r="M11" s="651"/>
    </row>
    <row r="12" spans="1:13" ht="17.25" customHeight="1">
      <c r="A12" s="623" t="s">
        <v>342</v>
      </c>
      <c r="B12" s="623"/>
      <c r="C12" s="623"/>
      <c r="D12" s="818" t="str">
        <f>IF(ご使用方法・データ入力!D40="","",ご使用方法・データ入力!D39)</f>
        <v>英語</v>
      </c>
      <c r="E12" s="785"/>
      <c r="F12" s="785"/>
      <c r="G12" s="161" t="s">
        <v>322</v>
      </c>
      <c r="H12" s="785" t="str">
        <f>ご使用方法・データ入力!D40</f>
        <v>インドネシア語</v>
      </c>
      <c r="I12" s="785"/>
      <c r="J12" s="172"/>
      <c r="K12" s="816"/>
      <c r="L12" s="816"/>
      <c r="M12" s="817"/>
    </row>
    <row r="13" spans="1:13" ht="17.25" customHeight="1">
      <c r="A13" s="127"/>
      <c r="B13" s="140"/>
      <c r="C13" s="140"/>
      <c r="D13" s="140"/>
      <c r="E13" s="140"/>
      <c r="F13" s="140"/>
      <c r="G13" s="140"/>
      <c r="H13" s="140"/>
      <c r="I13" s="140"/>
      <c r="J13" s="140"/>
      <c r="K13" s="140"/>
      <c r="L13" s="140"/>
      <c r="M13" s="141"/>
    </row>
    <row r="14" spans="1:13" ht="17.25" customHeight="1">
      <c r="A14" s="164" t="s">
        <v>343</v>
      </c>
      <c r="B14" s="142"/>
      <c r="C14" s="142"/>
      <c r="D14" s="142"/>
      <c r="E14" s="142"/>
      <c r="F14" s="142"/>
      <c r="G14" s="142"/>
      <c r="H14" s="142"/>
      <c r="I14" s="142"/>
      <c r="J14" s="142"/>
      <c r="K14" s="142"/>
      <c r="L14" s="142"/>
      <c r="M14" s="134"/>
    </row>
    <row r="15" spans="1:13" ht="17.25" customHeight="1">
      <c r="A15" s="782">
        <v>1</v>
      </c>
      <c r="B15" s="783"/>
      <c r="C15" s="783"/>
      <c r="D15" s="596"/>
      <c r="E15" s="596"/>
      <c r="F15" s="596"/>
      <c r="G15" s="596"/>
      <c r="H15" s="596"/>
      <c r="I15" s="596"/>
      <c r="J15" s="596"/>
      <c r="K15" s="596"/>
      <c r="L15" s="596"/>
      <c r="M15" s="597"/>
    </row>
    <row r="16" spans="1:13" ht="17.25" customHeight="1">
      <c r="A16" s="782">
        <v>1</v>
      </c>
      <c r="B16" s="783"/>
      <c r="C16" s="783"/>
      <c r="D16" s="596"/>
      <c r="E16" s="596"/>
      <c r="F16" s="596"/>
      <c r="G16" s="596"/>
      <c r="H16" s="596"/>
      <c r="I16" s="596"/>
      <c r="J16" s="596"/>
      <c r="K16" s="596"/>
      <c r="L16" s="596"/>
      <c r="M16" s="597"/>
    </row>
    <row r="17" spans="1:13" ht="17.25" customHeight="1">
      <c r="A17" s="782"/>
      <c r="B17" s="783"/>
      <c r="C17" s="783"/>
      <c r="D17" s="596"/>
      <c r="E17" s="596"/>
      <c r="F17" s="596"/>
      <c r="G17" s="596"/>
      <c r="H17" s="596"/>
      <c r="I17" s="596"/>
      <c r="J17" s="596"/>
      <c r="K17" s="596"/>
      <c r="L17" s="596"/>
      <c r="M17" s="597"/>
    </row>
    <row r="18" spans="1:13" ht="17.25" customHeight="1">
      <c r="A18" s="782"/>
      <c r="B18" s="783"/>
      <c r="C18" s="783"/>
      <c r="D18" s="596"/>
      <c r="E18" s="596"/>
      <c r="F18" s="596"/>
      <c r="G18" s="596"/>
      <c r="H18" s="596"/>
      <c r="I18" s="596"/>
      <c r="J18" s="596"/>
      <c r="K18" s="596"/>
      <c r="L18" s="596"/>
      <c r="M18" s="597"/>
    </row>
    <row r="19" spans="1:13" ht="17.25" customHeight="1">
      <c r="A19" s="782"/>
      <c r="B19" s="783"/>
      <c r="C19" s="783"/>
      <c r="D19" s="596"/>
      <c r="E19" s="596"/>
      <c r="F19" s="596"/>
      <c r="G19" s="596"/>
      <c r="H19" s="596"/>
      <c r="I19" s="596"/>
      <c r="J19" s="596"/>
      <c r="K19" s="596"/>
      <c r="L19" s="596"/>
      <c r="M19" s="597"/>
    </row>
    <row r="20" spans="1:13" ht="17.25" customHeight="1">
      <c r="A20" s="782"/>
      <c r="B20" s="783"/>
      <c r="C20" s="783"/>
      <c r="D20" s="596"/>
      <c r="E20" s="596"/>
      <c r="F20" s="596"/>
      <c r="G20" s="596"/>
      <c r="H20" s="596"/>
      <c r="I20" s="596"/>
      <c r="J20" s="596"/>
      <c r="K20" s="596"/>
      <c r="L20" s="596"/>
      <c r="M20" s="597"/>
    </row>
    <row r="21" spans="1:13" ht="17.25" customHeight="1">
      <c r="A21" s="782"/>
      <c r="B21" s="783"/>
      <c r="C21" s="783"/>
      <c r="D21" s="596"/>
      <c r="E21" s="596"/>
      <c r="F21" s="596"/>
      <c r="G21" s="596"/>
      <c r="H21" s="596"/>
      <c r="I21" s="596"/>
      <c r="J21" s="596"/>
      <c r="K21" s="596"/>
      <c r="L21" s="596"/>
      <c r="M21" s="597"/>
    </row>
    <row r="22" spans="1:13" ht="17.25" customHeight="1">
      <c r="A22" s="782"/>
      <c r="B22" s="783"/>
      <c r="C22" s="783"/>
      <c r="D22" s="596"/>
      <c r="E22" s="596"/>
      <c r="F22" s="596"/>
      <c r="G22" s="596"/>
      <c r="H22" s="596"/>
      <c r="I22" s="596"/>
      <c r="J22" s="596"/>
      <c r="K22" s="596"/>
      <c r="L22" s="596"/>
      <c r="M22" s="597"/>
    </row>
    <row r="23" spans="1:13" ht="17.25" customHeight="1">
      <c r="A23" s="116"/>
      <c r="B23" s="133"/>
      <c r="C23" s="133"/>
      <c r="D23" s="133"/>
      <c r="E23" s="133"/>
      <c r="F23" s="133"/>
      <c r="G23" s="133"/>
      <c r="H23" s="133"/>
      <c r="I23" s="133"/>
      <c r="J23" s="133"/>
      <c r="K23" s="133"/>
      <c r="L23" s="133"/>
      <c r="M23" s="134"/>
    </row>
    <row r="24" spans="1:13" ht="17.25" customHeight="1">
      <c r="A24" s="116" t="s">
        <v>344</v>
      </c>
      <c r="B24" s="133"/>
      <c r="C24" s="133"/>
      <c r="D24" s="133"/>
      <c r="E24" s="133"/>
      <c r="F24" s="133"/>
      <c r="G24" s="133"/>
      <c r="H24" s="133"/>
      <c r="I24" s="133"/>
      <c r="J24" s="133"/>
      <c r="K24" s="133"/>
      <c r="L24" s="133"/>
      <c r="M24" s="134"/>
    </row>
    <row r="25" spans="1:13" ht="17.25" customHeight="1">
      <c r="A25" s="782">
        <v>1</v>
      </c>
      <c r="B25" s="783"/>
      <c r="C25" s="783"/>
      <c r="D25" s="596"/>
      <c r="E25" s="596"/>
      <c r="F25" s="596"/>
      <c r="G25" s="596"/>
      <c r="H25" s="596"/>
      <c r="I25" s="596"/>
      <c r="J25" s="596"/>
      <c r="K25" s="596"/>
      <c r="L25" s="596"/>
      <c r="M25" s="597"/>
    </row>
    <row r="26" spans="1:13" ht="17.25" customHeight="1">
      <c r="A26" s="782">
        <v>1</v>
      </c>
      <c r="B26" s="783"/>
      <c r="C26" s="783"/>
      <c r="D26" s="596"/>
      <c r="E26" s="596"/>
      <c r="F26" s="596"/>
      <c r="G26" s="596"/>
      <c r="H26" s="596"/>
      <c r="I26" s="596"/>
      <c r="J26" s="596"/>
      <c r="K26" s="596"/>
      <c r="L26" s="596"/>
      <c r="M26" s="597"/>
    </row>
    <row r="27" spans="1:13" ht="17.25" customHeight="1">
      <c r="A27" s="782"/>
      <c r="B27" s="783"/>
      <c r="C27" s="783"/>
      <c r="D27" s="596"/>
      <c r="E27" s="596"/>
      <c r="F27" s="596"/>
      <c r="G27" s="596"/>
      <c r="H27" s="596"/>
      <c r="I27" s="596"/>
      <c r="J27" s="596"/>
      <c r="K27" s="596"/>
      <c r="L27" s="596"/>
      <c r="M27" s="597"/>
    </row>
    <row r="28" spans="1:13" ht="17.25" customHeight="1">
      <c r="A28" s="782"/>
      <c r="B28" s="783"/>
      <c r="C28" s="783"/>
      <c r="D28" s="596"/>
      <c r="E28" s="596"/>
      <c r="F28" s="596"/>
      <c r="G28" s="596"/>
      <c r="H28" s="596"/>
      <c r="I28" s="596"/>
      <c r="J28" s="596"/>
      <c r="K28" s="596"/>
      <c r="L28" s="596"/>
      <c r="M28" s="597"/>
    </row>
    <row r="29" spans="1:13" ht="17.25" customHeight="1">
      <c r="A29" s="782"/>
      <c r="B29" s="783"/>
      <c r="C29" s="783"/>
      <c r="D29" s="596"/>
      <c r="E29" s="596"/>
      <c r="F29" s="596"/>
      <c r="G29" s="596"/>
      <c r="H29" s="596"/>
      <c r="I29" s="596"/>
      <c r="J29" s="596"/>
      <c r="K29" s="596"/>
      <c r="L29" s="596"/>
      <c r="M29" s="597"/>
    </row>
    <row r="30" spans="1:13" ht="17.25" customHeight="1">
      <c r="A30" s="782"/>
      <c r="B30" s="783"/>
      <c r="C30" s="783"/>
      <c r="D30" s="596"/>
      <c r="E30" s="596"/>
      <c r="F30" s="596"/>
      <c r="G30" s="596"/>
      <c r="H30" s="596"/>
      <c r="I30" s="596"/>
      <c r="J30" s="596"/>
      <c r="K30" s="596"/>
      <c r="L30" s="596"/>
      <c r="M30" s="597"/>
    </row>
    <row r="31" spans="1:13" ht="17.25" customHeight="1">
      <c r="A31" s="782"/>
      <c r="B31" s="783"/>
      <c r="C31" s="783"/>
      <c r="D31" s="596"/>
      <c r="E31" s="596"/>
      <c r="F31" s="596"/>
      <c r="G31" s="596"/>
      <c r="H31" s="596"/>
      <c r="I31" s="596"/>
      <c r="J31" s="596"/>
      <c r="K31" s="596"/>
      <c r="L31" s="596"/>
      <c r="M31" s="597"/>
    </row>
    <row r="32" spans="1:13" ht="17.25" customHeight="1">
      <c r="A32" s="782"/>
      <c r="B32" s="783"/>
      <c r="C32" s="783"/>
      <c r="D32" s="596"/>
      <c r="E32" s="596"/>
      <c r="F32" s="596"/>
      <c r="G32" s="596"/>
      <c r="H32" s="596"/>
      <c r="I32" s="596"/>
      <c r="J32" s="596"/>
      <c r="K32" s="596"/>
      <c r="L32" s="596"/>
      <c r="M32" s="597"/>
    </row>
    <row r="33" spans="1:13" ht="17.25" customHeight="1">
      <c r="A33" s="116"/>
      <c r="B33" s="133"/>
      <c r="C33" s="133"/>
      <c r="D33" s="133"/>
      <c r="E33" s="133"/>
      <c r="F33" s="133"/>
      <c r="G33" s="133"/>
      <c r="H33" s="133"/>
      <c r="I33" s="133"/>
      <c r="J33" s="133"/>
      <c r="K33" s="133"/>
      <c r="L33" s="133"/>
      <c r="M33" s="134"/>
    </row>
    <row r="34" spans="1:13" ht="17.25" customHeight="1">
      <c r="A34" s="116" t="s">
        <v>345</v>
      </c>
      <c r="B34" s="133"/>
      <c r="C34" s="133"/>
      <c r="D34" s="133"/>
      <c r="E34" s="133"/>
      <c r="F34" s="133"/>
      <c r="G34" s="133"/>
      <c r="H34" s="133"/>
      <c r="I34" s="133"/>
      <c r="J34" s="133"/>
      <c r="K34" s="133"/>
      <c r="L34" s="133"/>
      <c r="M34" s="134"/>
    </row>
    <row r="35" spans="1:13" ht="17.25" customHeight="1">
      <c r="A35" s="782">
        <v>1</v>
      </c>
      <c r="B35" s="783"/>
      <c r="C35" s="783"/>
      <c r="D35" s="596"/>
      <c r="E35" s="596"/>
      <c r="F35" s="596"/>
      <c r="G35" s="596"/>
      <c r="H35" s="596"/>
      <c r="I35" s="596"/>
      <c r="J35" s="596"/>
      <c r="K35" s="596"/>
      <c r="L35" s="596"/>
      <c r="M35" s="597"/>
    </row>
    <row r="36" spans="1:13" ht="17.25" customHeight="1">
      <c r="A36" s="782">
        <v>1</v>
      </c>
      <c r="B36" s="783"/>
      <c r="C36" s="783"/>
      <c r="D36" s="596"/>
      <c r="E36" s="596"/>
      <c r="F36" s="596"/>
      <c r="G36" s="596"/>
      <c r="H36" s="596"/>
      <c r="I36" s="596"/>
      <c r="J36" s="596"/>
      <c r="K36" s="596"/>
      <c r="L36" s="596"/>
      <c r="M36" s="597"/>
    </row>
    <row r="37" spans="1:13" ht="17.25" customHeight="1">
      <c r="A37" s="782"/>
      <c r="B37" s="783"/>
      <c r="C37" s="783"/>
      <c r="D37" s="596"/>
      <c r="E37" s="596"/>
      <c r="F37" s="596"/>
      <c r="G37" s="596"/>
      <c r="H37" s="596"/>
      <c r="I37" s="596"/>
      <c r="J37" s="596"/>
      <c r="K37" s="596"/>
      <c r="L37" s="596"/>
      <c r="M37" s="597"/>
    </row>
    <row r="38" spans="1:13" ht="17.25" customHeight="1">
      <c r="A38" s="782"/>
      <c r="B38" s="783"/>
      <c r="C38" s="783"/>
      <c r="D38" s="596"/>
      <c r="E38" s="596"/>
      <c r="F38" s="596"/>
      <c r="G38" s="596"/>
      <c r="H38" s="596"/>
      <c r="I38" s="596"/>
      <c r="J38" s="596"/>
      <c r="K38" s="596"/>
      <c r="L38" s="596"/>
      <c r="M38" s="597"/>
    </row>
    <row r="39" spans="1:13" ht="17.25" customHeight="1">
      <c r="A39" s="782"/>
      <c r="B39" s="783"/>
      <c r="C39" s="783"/>
      <c r="D39" s="596"/>
      <c r="E39" s="596"/>
      <c r="F39" s="596"/>
      <c r="G39" s="596"/>
      <c r="H39" s="596"/>
      <c r="I39" s="596"/>
      <c r="J39" s="596"/>
      <c r="K39" s="596"/>
      <c r="L39" s="596"/>
      <c r="M39" s="597"/>
    </row>
    <row r="40" spans="1:13" ht="17.25" customHeight="1">
      <c r="A40" s="782"/>
      <c r="B40" s="783"/>
      <c r="C40" s="783"/>
      <c r="D40" s="596"/>
      <c r="E40" s="596"/>
      <c r="F40" s="596"/>
      <c r="G40" s="596"/>
      <c r="H40" s="596"/>
      <c r="I40" s="596"/>
      <c r="J40" s="596"/>
      <c r="K40" s="596"/>
      <c r="L40" s="596"/>
      <c r="M40" s="597"/>
    </row>
    <row r="41" spans="1:13" ht="17.25" customHeight="1">
      <c r="A41" s="782"/>
      <c r="B41" s="783"/>
      <c r="C41" s="783"/>
      <c r="D41" s="596"/>
      <c r="E41" s="596"/>
      <c r="F41" s="596"/>
      <c r="G41" s="596"/>
      <c r="H41" s="596"/>
      <c r="I41" s="596"/>
      <c r="J41" s="596"/>
      <c r="K41" s="596"/>
      <c r="L41" s="596"/>
      <c r="M41" s="597"/>
    </row>
    <row r="42" spans="1:13" ht="17.25" customHeight="1">
      <c r="A42" s="782"/>
      <c r="B42" s="783"/>
      <c r="C42" s="783"/>
      <c r="D42" s="596"/>
      <c r="E42" s="596"/>
      <c r="F42" s="596"/>
      <c r="G42" s="596"/>
      <c r="H42" s="596"/>
      <c r="I42" s="596"/>
      <c r="J42" s="596"/>
      <c r="K42" s="596"/>
      <c r="L42" s="596"/>
      <c r="M42" s="597"/>
    </row>
    <row r="43" spans="1:13" ht="17.25" customHeight="1">
      <c r="A43" s="116"/>
      <c r="B43" s="133"/>
      <c r="C43" s="133"/>
      <c r="D43" s="133"/>
      <c r="E43" s="133"/>
      <c r="F43" s="133"/>
      <c r="G43" s="133"/>
      <c r="H43" s="133"/>
      <c r="I43" s="133"/>
      <c r="J43" s="133"/>
      <c r="K43" s="133"/>
      <c r="L43" s="133"/>
      <c r="M43" s="134"/>
    </row>
    <row r="44" spans="1:13" ht="17.25" customHeight="1">
      <c r="A44" s="116" t="s">
        <v>695</v>
      </c>
      <c r="B44" s="133"/>
      <c r="C44" s="133"/>
      <c r="D44" s="133"/>
      <c r="E44" s="133"/>
      <c r="F44" s="133"/>
      <c r="G44" s="133"/>
      <c r="H44" s="133"/>
      <c r="I44" s="133"/>
      <c r="J44" s="133"/>
      <c r="K44" s="133"/>
      <c r="L44" s="133"/>
      <c r="M44" s="134"/>
    </row>
    <row r="45" spans="1:13" ht="17.25" customHeight="1">
      <c r="A45" s="552"/>
      <c r="B45" s="553"/>
      <c r="C45" s="553"/>
      <c r="D45" s="553"/>
      <c r="E45" s="553"/>
      <c r="F45" s="553"/>
      <c r="G45" s="553"/>
      <c r="H45" s="553"/>
      <c r="I45" s="553"/>
      <c r="J45" s="553"/>
      <c r="K45" s="553"/>
      <c r="L45" s="553"/>
      <c r="M45" s="554"/>
    </row>
    <row r="46" spans="1:13" ht="17.25" customHeight="1">
      <c r="A46" s="552"/>
      <c r="B46" s="553"/>
      <c r="C46" s="553"/>
      <c r="D46" s="553"/>
      <c r="E46" s="553"/>
      <c r="F46" s="553"/>
      <c r="G46" s="553"/>
      <c r="H46" s="553"/>
      <c r="I46" s="553"/>
      <c r="J46" s="553"/>
      <c r="K46" s="553"/>
      <c r="L46" s="553"/>
      <c r="M46" s="554"/>
    </row>
    <row r="47" spans="1:13" ht="17.25" customHeight="1">
      <c r="A47" s="552"/>
      <c r="B47" s="553"/>
      <c r="C47" s="553"/>
      <c r="D47" s="553"/>
      <c r="E47" s="553"/>
      <c r="F47" s="553"/>
      <c r="G47" s="553"/>
      <c r="H47" s="553"/>
      <c r="I47" s="553"/>
      <c r="J47" s="553"/>
      <c r="K47" s="553"/>
      <c r="L47" s="553"/>
      <c r="M47" s="554"/>
    </row>
    <row r="48" spans="1:13" ht="17.25" customHeight="1">
      <c r="A48" s="555"/>
      <c r="B48" s="556"/>
      <c r="C48" s="556"/>
      <c r="D48" s="556"/>
      <c r="E48" s="556"/>
      <c r="F48" s="556"/>
      <c r="G48" s="556"/>
      <c r="H48" s="556"/>
      <c r="I48" s="556"/>
      <c r="J48" s="556"/>
      <c r="K48" s="556"/>
      <c r="L48" s="556"/>
      <c r="M48" s="557"/>
    </row>
    <row r="49" spans="1:13" ht="17.25" customHeight="1">
      <c r="A49" s="162"/>
      <c r="B49" s="162"/>
      <c r="C49" s="162"/>
      <c r="D49" s="162"/>
      <c r="E49" s="162"/>
      <c r="F49" s="162"/>
      <c r="G49" s="162"/>
      <c r="H49" s="162"/>
      <c r="I49" s="162"/>
      <c r="J49" s="162"/>
      <c r="K49" s="162"/>
      <c r="L49" s="162"/>
      <c r="M49" s="162"/>
    </row>
    <row r="50" spans="1:13" ht="17.25" customHeight="1">
      <c r="A50" s="137" t="s">
        <v>328</v>
      </c>
      <c r="B50" s="797" t="s">
        <v>329</v>
      </c>
      <c r="C50" s="797"/>
      <c r="D50" s="797"/>
      <c r="E50" s="797"/>
      <c r="F50" s="797"/>
      <c r="G50" s="797"/>
      <c r="H50" s="797"/>
      <c r="I50" s="797"/>
      <c r="J50" s="797"/>
      <c r="K50" s="797"/>
      <c r="L50" s="797"/>
    </row>
    <row r="51" spans="1:13" ht="17.25" customHeight="1">
      <c r="B51" s="797" t="s">
        <v>330</v>
      </c>
      <c r="C51" s="797"/>
      <c r="D51" s="797"/>
      <c r="E51" s="797"/>
      <c r="F51" s="797"/>
      <c r="G51" s="797"/>
      <c r="H51" s="797"/>
      <c r="I51" s="797"/>
      <c r="J51" s="797"/>
      <c r="K51" s="797"/>
      <c r="L51" s="797"/>
    </row>
    <row r="52" spans="1:13" ht="17.25" customHeight="1">
      <c r="B52" s="797" t="s">
        <v>331</v>
      </c>
      <c r="C52" s="797"/>
      <c r="D52" s="797"/>
      <c r="E52" s="797"/>
      <c r="F52" s="797"/>
      <c r="G52" s="797"/>
      <c r="H52" s="797"/>
      <c r="I52" s="797"/>
      <c r="J52" s="797"/>
      <c r="K52" s="797"/>
      <c r="L52" s="797"/>
    </row>
  </sheetData>
  <mergeCells count="77">
    <mergeCell ref="A2:M2"/>
    <mergeCell ref="K3:M3"/>
    <mergeCell ref="A4:C4"/>
    <mergeCell ref="D4:J4"/>
    <mergeCell ref="A5:C5"/>
    <mergeCell ref="D5:J5"/>
    <mergeCell ref="L5:M5"/>
    <mergeCell ref="A6:C6"/>
    <mergeCell ref="F6:G6"/>
    <mergeCell ref="A7:C7"/>
    <mergeCell ref="D7:M7"/>
    <mergeCell ref="A8:C9"/>
    <mergeCell ref="D8:M9"/>
    <mergeCell ref="J6:M6"/>
    <mergeCell ref="A10:C10"/>
    <mergeCell ref="J10:K10"/>
    <mergeCell ref="L10:M10"/>
    <mergeCell ref="A11:C11"/>
    <mergeCell ref="D11:M11"/>
    <mergeCell ref="D10:F10"/>
    <mergeCell ref="G10:H10"/>
    <mergeCell ref="A12:C12"/>
    <mergeCell ref="H12:I12"/>
    <mergeCell ref="K12:M12"/>
    <mergeCell ref="A15:C15"/>
    <mergeCell ref="D15:M15"/>
    <mergeCell ref="D12:F12"/>
    <mergeCell ref="A16:C16"/>
    <mergeCell ref="D16:M16"/>
    <mergeCell ref="A17:C17"/>
    <mergeCell ref="D17:M17"/>
    <mergeCell ref="A18:C18"/>
    <mergeCell ref="D18:M18"/>
    <mergeCell ref="A19:C19"/>
    <mergeCell ref="D19:M19"/>
    <mergeCell ref="A20:C20"/>
    <mergeCell ref="D20:M20"/>
    <mergeCell ref="A21:C21"/>
    <mergeCell ref="D21:M21"/>
    <mergeCell ref="A22:C22"/>
    <mergeCell ref="D22:M22"/>
    <mergeCell ref="A25:C25"/>
    <mergeCell ref="D25:M25"/>
    <mergeCell ref="A26:C26"/>
    <mergeCell ref="D26:M26"/>
    <mergeCell ref="A27:C27"/>
    <mergeCell ref="D27:M27"/>
    <mergeCell ref="A28:C28"/>
    <mergeCell ref="D28:M28"/>
    <mergeCell ref="A29:C29"/>
    <mergeCell ref="D29:M29"/>
    <mergeCell ref="A30:C30"/>
    <mergeCell ref="D30:M30"/>
    <mergeCell ref="A31:C31"/>
    <mergeCell ref="D31:M31"/>
    <mergeCell ref="A32:C32"/>
    <mergeCell ref="D32:M32"/>
    <mergeCell ref="D35:M35"/>
    <mergeCell ref="A36:C36"/>
    <mergeCell ref="D36:M36"/>
    <mergeCell ref="A37:C37"/>
    <mergeCell ref="D37:M37"/>
    <mergeCell ref="A35:C35"/>
    <mergeCell ref="B51:L51"/>
    <mergeCell ref="B52:L52"/>
    <mergeCell ref="A41:C41"/>
    <mergeCell ref="D41:M41"/>
    <mergeCell ref="A42:C42"/>
    <mergeCell ref="D42:M42"/>
    <mergeCell ref="A45:M48"/>
    <mergeCell ref="B50:L50"/>
    <mergeCell ref="A38:C38"/>
    <mergeCell ref="D38:M38"/>
    <mergeCell ref="A39:C39"/>
    <mergeCell ref="D39:M39"/>
    <mergeCell ref="A40:C40"/>
    <mergeCell ref="D40:M40"/>
  </mergeCells>
  <phoneticPr fontId="1"/>
  <dataValidations disablePrompts="1" count="4">
    <dataValidation type="list" allowBlank="1" showInputMessage="1" sqref="K12:L12 H12 D12">
      <formula1>"日本語,英語,タイ語,インドネシア語,ベトナム語,中国語"</formula1>
    </dataValidation>
    <dataValidation type="list" allowBlank="1" showInputMessage="1" showErrorMessage="1" errorTitle="入力エラー" error="プルダウンより選択してください。" sqref="G10">
      <formula1>"大学院（博士）,大学院（修士）,4年制大学,短大,工業高専,高校,その他"</formula1>
    </dataValidation>
    <dataValidation type="list" allowBlank="1" showInputMessage="1" sqref="L5:M5">
      <formula1>"男,女"</formula1>
    </dataValidation>
    <dataValidation type="list" allowBlank="1" showInputMessage="1" showErrorMessage="1" errorTitle="入力エラー" error="プルダウンより選択してください。" sqref="D10">
      <formula1>"国内,海外"</formula1>
    </dataValidation>
  </dataValidations>
  <printOptions horizontalCentered="1"/>
  <pageMargins left="0.51181102362204722" right="0.51181102362204722" top="0.74803149606299213" bottom="0.55118110236220474" header="0.31496062992125984" footer="0.31496062992125984"/>
  <pageSetup paperSize="9" scale="80"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E40"/>
  <sheetViews>
    <sheetView showGridLines="0" view="pageBreakPreview" zoomScaleNormal="100" zoomScaleSheetLayoutView="100" workbookViewId="0">
      <selection sqref="A1:K1"/>
    </sheetView>
  </sheetViews>
  <sheetFormatPr defaultRowHeight="17.25" customHeight="1"/>
  <cols>
    <col min="1" max="1" width="3.375" style="3" bestFit="1" customWidth="1"/>
    <col min="2" max="2" width="3.5" style="3" bestFit="1" customWidth="1"/>
    <col min="3" max="3" width="22" style="3" customWidth="1"/>
    <col min="4" max="4" width="15.375" style="3" customWidth="1"/>
    <col min="5" max="5" width="53" style="3" customWidth="1"/>
    <col min="6" max="16384" width="9" style="3"/>
  </cols>
  <sheetData>
    <row r="1" spans="1:5" ht="17.25" customHeight="1">
      <c r="A1" s="3" t="s">
        <v>346</v>
      </c>
    </row>
    <row r="2" spans="1:5" ht="17.25" customHeight="1">
      <c r="A2" s="622" t="s">
        <v>896</v>
      </c>
      <c r="B2" s="622"/>
      <c r="C2" s="622"/>
      <c r="D2" s="622"/>
      <c r="E2" s="622"/>
    </row>
    <row r="3" spans="1:5" ht="17.25" customHeight="1" thickBot="1">
      <c r="E3" s="146" t="s">
        <v>347</v>
      </c>
    </row>
    <row r="4" spans="1:5" ht="17.25" customHeight="1" thickBot="1">
      <c r="A4" s="827" t="s">
        <v>348</v>
      </c>
      <c r="B4" s="828"/>
      <c r="C4" s="829"/>
      <c r="D4" s="191" t="s">
        <v>349</v>
      </c>
      <c r="E4" s="192" t="s">
        <v>350</v>
      </c>
    </row>
    <row r="5" spans="1:5" ht="17.25" customHeight="1">
      <c r="A5" s="190" t="s">
        <v>351</v>
      </c>
      <c r="B5" s="147" t="s">
        <v>352</v>
      </c>
      <c r="C5" s="150"/>
      <c r="D5" s="249"/>
      <c r="E5" s="504"/>
    </row>
    <row r="6" spans="1:5" ht="17.25" customHeight="1">
      <c r="A6" s="188" t="s">
        <v>353</v>
      </c>
      <c r="B6" s="154" t="s">
        <v>354</v>
      </c>
      <c r="C6" s="44"/>
      <c r="D6" s="250"/>
      <c r="E6" s="505"/>
    </row>
    <row r="7" spans="1:5" ht="17.25" customHeight="1">
      <c r="A7" s="196" t="s">
        <v>355</v>
      </c>
      <c r="B7" s="194" t="s">
        <v>356</v>
      </c>
      <c r="C7" s="195"/>
      <c r="D7" s="251">
        <f>SUM(D8:D15)</f>
        <v>0</v>
      </c>
      <c r="E7" s="506"/>
    </row>
    <row r="8" spans="1:5" ht="17.25" customHeight="1">
      <c r="A8" s="37"/>
      <c r="B8" s="830" t="s">
        <v>357</v>
      </c>
      <c r="C8" s="649" t="s">
        <v>358</v>
      </c>
      <c r="D8" s="833"/>
      <c r="E8" s="835"/>
    </row>
    <row r="9" spans="1:5" s="160" customFormat="1" ht="17.25" customHeight="1">
      <c r="A9" s="200"/>
      <c r="B9" s="831"/>
      <c r="C9" s="750"/>
      <c r="D9" s="834"/>
      <c r="E9" s="836"/>
    </row>
    <row r="10" spans="1:5" ht="17.25" customHeight="1">
      <c r="A10" s="37"/>
      <c r="B10" s="690" t="s">
        <v>359</v>
      </c>
      <c r="C10" s="649" t="s">
        <v>360</v>
      </c>
      <c r="D10" s="833"/>
      <c r="E10" s="835"/>
    </row>
    <row r="11" spans="1:5" s="160" customFormat="1" ht="17.25" customHeight="1">
      <c r="A11" s="200"/>
      <c r="B11" s="832"/>
      <c r="C11" s="750"/>
      <c r="D11" s="834"/>
      <c r="E11" s="836"/>
    </row>
    <row r="12" spans="1:5" ht="17.25" customHeight="1">
      <c r="A12" s="37"/>
      <c r="B12" s="690" t="s">
        <v>361</v>
      </c>
      <c r="C12" s="649" t="s">
        <v>362</v>
      </c>
      <c r="D12" s="833"/>
      <c r="E12" s="835"/>
    </row>
    <row r="13" spans="1:5" s="160" customFormat="1" ht="17.25" customHeight="1">
      <c r="A13" s="200"/>
      <c r="B13" s="832"/>
      <c r="C13" s="750"/>
      <c r="D13" s="834"/>
      <c r="E13" s="836"/>
    </row>
    <row r="14" spans="1:5" ht="17.25" customHeight="1">
      <c r="A14" s="37"/>
      <c r="B14" s="690" t="s">
        <v>363</v>
      </c>
      <c r="C14" s="649" t="s">
        <v>364</v>
      </c>
      <c r="D14" s="833"/>
      <c r="E14" s="835"/>
    </row>
    <row r="15" spans="1:5" s="160" customFormat="1" ht="17.25" customHeight="1">
      <c r="A15" s="189"/>
      <c r="B15" s="627"/>
      <c r="C15" s="748"/>
      <c r="D15" s="844"/>
      <c r="E15" s="837"/>
    </row>
    <row r="16" spans="1:5" ht="17.25" customHeight="1">
      <c r="A16" s="188" t="s">
        <v>365</v>
      </c>
      <c r="B16" s="154" t="s">
        <v>366</v>
      </c>
      <c r="C16" s="44"/>
      <c r="D16" s="250"/>
      <c r="E16" s="505"/>
    </row>
    <row r="17" spans="1:5" ht="17.25" customHeight="1">
      <c r="A17" s="188" t="s">
        <v>367</v>
      </c>
      <c r="B17" s="154" t="s">
        <v>368</v>
      </c>
      <c r="C17" s="44"/>
      <c r="D17" s="250"/>
      <c r="E17" s="505"/>
    </row>
    <row r="18" spans="1:5" ht="17.25" customHeight="1">
      <c r="A18" s="196" t="s">
        <v>369</v>
      </c>
      <c r="B18" s="194" t="s">
        <v>370</v>
      </c>
      <c r="C18" s="195"/>
      <c r="D18" s="251">
        <f>SUM(D19:D23)</f>
        <v>0</v>
      </c>
      <c r="E18" s="506"/>
    </row>
    <row r="19" spans="1:5" ht="17.25" customHeight="1">
      <c r="A19" s="37"/>
      <c r="B19" s="690" t="s">
        <v>357</v>
      </c>
      <c r="C19" s="649" t="s">
        <v>371</v>
      </c>
      <c r="D19" s="833"/>
      <c r="E19" s="835"/>
    </row>
    <row r="20" spans="1:5" s="160" customFormat="1" ht="17.25" customHeight="1">
      <c r="A20" s="200"/>
      <c r="B20" s="832"/>
      <c r="C20" s="750"/>
      <c r="D20" s="834"/>
      <c r="E20" s="836"/>
    </row>
    <row r="21" spans="1:5" ht="17.25" customHeight="1">
      <c r="A21" s="201"/>
      <c r="B21" s="202" t="s">
        <v>372</v>
      </c>
      <c r="C21" s="203" t="s">
        <v>373</v>
      </c>
      <c r="D21" s="252"/>
      <c r="E21" s="507"/>
    </row>
    <row r="22" spans="1:5" ht="17.25" customHeight="1">
      <c r="A22" s="201"/>
      <c r="B22" s="202" t="s">
        <v>374</v>
      </c>
      <c r="C22" s="203" t="s">
        <v>375</v>
      </c>
      <c r="D22" s="252"/>
      <c r="E22" s="507"/>
    </row>
    <row r="23" spans="1:5" ht="17.25" customHeight="1">
      <c r="A23" s="189"/>
      <c r="B23" s="145" t="s">
        <v>376</v>
      </c>
      <c r="C23" s="150" t="s">
        <v>377</v>
      </c>
      <c r="D23" s="249"/>
      <c r="E23" s="504"/>
    </row>
    <row r="24" spans="1:5" ht="17.25" customHeight="1">
      <c r="A24" s="196" t="s">
        <v>378</v>
      </c>
      <c r="B24" s="194" t="s">
        <v>379</v>
      </c>
      <c r="C24" s="195"/>
      <c r="D24" s="251">
        <f>SUM(D25:D27)</f>
        <v>0</v>
      </c>
      <c r="E24" s="506"/>
    </row>
    <row r="25" spans="1:5" ht="17.25" customHeight="1">
      <c r="A25" s="204"/>
      <c r="B25" s="205" t="s">
        <v>380</v>
      </c>
      <c r="C25" s="206" t="s">
        <v>358</v>
      </c>
      <c r="D25" s="253"/>
      <c r="E25" s="508"/>
    </row>
    <row r="26" spans="1:5" ht="17.25" customHeight="1">
      <c r="A26" s="201"/>
      <c r="B26" s="202" t="s">
        <v>359</v>
      </c>
      <c r="C26" s="203" t="s">
        <v>360</v>
      </c>
      <c r="D26" s="252"/>
      <c r="E26" s="507"/>
    </row>
    <row r="27" spans="1:5" ht="17.25" customHeight="1">
      <c r="A27" s="189"/>
      <c r="B27" s="145" t="s">
        <v>361</v>
      </c>
      <c r="C27" s="150" t="s">
        <v>362</v>
      </c>
      <c r="D27" s="249"/>
      <c r="E27" s="504"/>
    </row>
    <row r="28" spans="1:5" ht="17.25" customHeight="1">
      <c r="A28" s="188" t="s">
        <v>381</v>
      </c>
      <c r="B28" s="154" t="s">
        <v>382</v>
      </c>
      <c r="C28" s="44"/>
      <c r="D28" s="250"/>
      <c r="E28" s="505"/>
    </row>
    <row r="29" spans="1:5" ht="17.25" customHeight="1" thickBot="1">
      <c r="A29" s="838" t="s">
        <v>383</v>
      </c>
      <c r="B29" s="839"/>
      <c r="C29" s="840"/>
      <c r="D29" s="254">
        <f>SUM(D5:D7,D16:D18,D24,D28)</f>
        <v>0</v>
      </c>
      <c r="E29" s="257" t="s">
        <v>396</v>
      </c>
    </row>
    <row r="30" spans="1:5" ht="17.25" customHeight="1" thickBot="1"/>
    <row r="31" spans="1:5" ht="17.25" customHeight="1">
      <c r="A31" s="197" t="s">
        <v>384</v>
      </c>
      <c r="B31" s="198" t="s">
        <v>385</v>
      </c>
      <c r="C31" s="199"/>
      <c r="D31" s="255">
        <f>SUM(D32:D33)</f>
        <v>0</v>
      </c>
      <c r="E31" s="509"/>
    </row>
    <row r="32" spans="1:5" ht="17.25" customHeight="1">
      <c r="A32" s="204"/>
      <c r="B32" s="205" t="s">
        <v>386</v>
      </c>
      <c r="C32" s="206" t="s">
        <v>387</v>
      </c>
      <c r="D32" s="253"/>
      <c r="E32" s="508"/>
    </row>
    <row r="33" spans="1:5" ht="17.25" customHeight="1">
      <c r="A33" s="189"/>
      <c r="B33" s="145" t="s">
        <v>388</v>
      </c>
      <c r="C33" s="150" t="s">
        <v>389</v>
      </c>
      <c r="D33" s="249"/>
      <c r="E33" s="504"/>
    </row>
    <row r="34" spans="1:5" ht="17.25" customHeight="1">
      <c r="A34" s="188" t="s">
        <v>390</v>
      </c>
      <c r="B34" s="154" t="s">
        <v>391</v>
      </c>
      <c r="C34" s="44"/>
      <c r="D34" s="250"/>
      <c r="E34" s="505"/>
    </row>
    <row r="35" spans="1:5" ht="17.25" customHeight="1">
      <c r="A35" s="188" t="s">
        <v>392</v>
      </c>
      <c r="B35" s="154" t="s">
        <v>393</v>
      </c>
      <c r="C35" s="44"/>
      <c r="D35" s="250"/>
      <c r="E35" s="505"/>
    </row>
    <row r="36" spans="1:5" ht="17.25" customHeight="1" thickBot="1">
      <c r="A36" s="838" t="s">
        <v>394</v>
      </c>
      <c r="B36" s="839"/>
      <c r="C36" s="840"/>
      <c r="D36" s="254">
        <f>SUM(D31,D34:D35)</f>
        <v>0</v>
      </c>
      <c r="E36" s="257" t="s">
        <v>397</v>
      </c>
    </row>
    <row r="37" spans="1:5" ht="17.25" customHeight="1" thickBot="1"/>
    <row r="38" spans="1:5" ht="17.25" customHeight="1" thickBot="1">
      <c r="A38" s="841" t="s">
        <v>395</v>
      </c>
      <c r="B38" s="842"/>
      <c r="C38" s="843"/>
      <c r="D38" s="256">
        <f>SUM(D29,D36)</f>
        <v>0</v>
      </c>
      <c r="E38" s="193" t="s">
        <v>398</v>
      </c>
    </row>
    <row r="40" spans="1:5" ht="17.25" customHeight="1">
      <c r="A40" s="3" t="s">
        <v>696</v>
      </c>
    </row>
  </sheetData>
  <mergeCells count="25">
    <mergeCell ref="E12:E13"/>
    <mergeCell ref="E14:E15"/>
    <mergeCell ref="E19:E20"/>
    <mergeCell ref="A29:C29"/>
    <mergeCell ref="A38:C38"/>
    <mergeCell ref="A36:C36"/>
    <mergeCell ref="D12:D13"/>
    <mergeCell ref="D14:D15"/>
    <mergeCell ref="D19:D20"/>
    <mergeCell ref="B12:B13"/>
    <mergeCell ref="C12:C13"/>
    <mergeCell ref="B14:B15"/>
    <mergeCell ref="C14:C15"/>
    <mergeCell ref="B19:B20"/>
    <mergeCell ref="C19:C20"/>
    <mergeCell ref="A2:E2"/>
    <mergeCell ref="A4:C4"/>
    <mergeCell ref="B8:B9"/>
    <mergeCell ref="C8:C9"/>
    <mergeCell ref="B10:B11"/>
    <mergeCell ref="C10:C11"/>
    <mergeCell ref="D8:D9"/>
    <mergeCell ref="D10:D11"/>
    <mergeCell ref="E8:E9"/>
    <mergeCell ref="E10:E11"/>
  </mergeCells>
  <phoneticPr fontId="1"/>
  <printOptions horizontalCentered="1"/>
  <pageMargins left="0.51181102362204722" right="0.51181102362204722" top="0.74803149606299213" bottom="0.55118110236220474" header="0.31496062992125984" footer="0.31496062992125984"/>
  <pageSetup paperSize="9" scale="96"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14</vt:i4>
      </vt:variant>
    </vt:vector>
  </HeadingPairs>
  <TitlesOfParts>
    <vt:vector size="38" baseType="lpstr">
      <vt:lpstr>シート一覧</vt:lpstr>
      <vt:lpstr>ご使用方法・データ入力</vt:lpstr>
      <vt:lpstr>①海外研修実施希望申込書</vt:lpstr>
      <vt:lpstr>②海外研修日程案</vt:lpstr>
      <vt:lpstr>①海外研修実施申請書</vt:lpstr>
      <vt:lpstr>②海外研修実施計画の概要</vt:lpstr>
      <vt:lpstr>③講師・管理員略歴書</vt:lpstr>
      <vt:lpstr>④通訳略歴書</vt:lpstr>
      <vt:lpstr>⑤海外研修実施予算概算</vt:lpstr>
      <vt:lpstr>②海外研修日程案（自動入力）</vt:lpstr>
      <vt:lpstr>⑦個人情報の取り扱いについて</vt:lpstr>
      <vt:lpstr>①海外研修完了報告及び精算払請求書</vt:lpstr>
      <vt:lpstr>②海外研修実施結果（報告書）</vt:lpstr>
      <vt:lpstr>③海外研修実施費実績額並びに精算払請求金額の算出内訳</vt:lpstr>
      <vt:lpstr>④研修生名簿</vt:lpstr>
      <vt:lpstr>⑤海外研修実績日程表</vt:lpstr>
      <vt:lpstr>⑥海外研修直後評価票（協力機関用）</vt:lpstr>
      <vt:lpstr>⑦出張業務日程表、滞在費及び渡航費</vt:lpstr>
      <vt:lpstr>⑧参加者出欠確認表</vt:lpstr>
      <vt:lpstr>⑨参加者日当領収書</vt:lpstr>
      <vt:lpstr>⑩研修協力謝金請求書</vt:lpstr>
      <vt:lpstr>⑪研修協力謝金領収書</vt:lpstr>
      <vt:lpstr>⑫遠隔地からの参加者のための宿泊費等明細</vt:lpstr>
      <vt:lpstr>⑬振込先口座届</vt:lpstr>
      <vt:lpstr>①海外研修実施希望申込書!Print_Area</vt:lpstr>
      <vt:lpstr>①海外研修実施申請書!Print_Area</vt:lpstr>
      <vt:lpstr>②海外研修実施計画の概要!Print_Area</vt:lpstr>
      <vt:lpstr>'②海外研修実施結果（報告書）'!Print_Area</vt:lpstr>
      <vt:lpstr>②海外研修日程案!Print_Area</vt:lpstr>
      <vt:lpstr>'②海外研修日程案（自動入力）'!Print_Area</vt:lpstr>
      <vt:lpstr>③講師・管理員略歴書!Print_Area</vt:lpstr>
      <vt:lpstr>④通訳略歴書!Print_Area</vt:lpstr>
      <vt:lpstr>⑦個人情報の取り扱いについて!Print_Area</vt:lpstr>
      <vt:lpstr>'⑦出張業務日程表、滞在費及び渡航費'!Print_Area</vt:lpstr>
      <vt:lpstr>⑩研修協力謝金請求書!Print_Area</vt:lpstr>
      <vt:lpstr>⑪研修協力謝金領収書!Print_Area</vt:lpstr>
      <vt:lpstr>⑬振込先口座届!Print_Area</vt:lpstr>
      <vt:lpstr>ご使用方法・データ入力!Print_Area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2020-10-16T04:28:43Z</dcterms:created>
  <dcterms:modified xsi:type="dcterms:W3CDTF">2020-10-16T04:28:58Z</dcterms:modified>
</cp:coreProperties>
</file>