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1（R３）申請書\修正-次回アップする\技術協力活用型・新興国市場開拓事業  (R2繰越予算）\研修終了に伴う提出書類(令和２年繰越予算\"/>
    </mc:Choice>
  </mc:AlternateContent>
  <bookViews>
    <workbookView xWindow="0" yWindow="0" windowWidth="19200" windowHeight="1107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52511"/>
</workbook>
</file>

<file path=xl/calcChain.xml><?xml version="1.0" encoding="utf-8"?>
<calcChain xmlns="http://schemas.openxmlformats.org/spreadsheetml/2006/main">
  <c r="AA29" i="6" l="1"/>
  <c r="V32" i="6" l="1"/>
  <c r="AA27" i="6" l="1"/>
  <c r="AA23" i="6" l="1"/>
  <c r="AA28" i="6" l="1"/>
  <c r="Z26" i="6"/>
  <c r="Z27" i="6" s="1"/>
  <c r="AA26" i="6"/>
  <c r="AA22" i="6"/>
  <c r="Y23" i="6" s="1"/>
  <c r="Y26" i="6"/>
  <c r="Y28" i="6"/>
  <c r="V35" i="6"/>
  <c r="V34" i="6"/>
  <c r="V33" i="6"/>
  <c r="V47" i="6"/>
  <c r="Z23" i="6" l="1"/>
  <c r="Z25" i="6" s="1"/>
  <c r="Y25" i="6"/>
  <c r="W27" i="6"/>
  <c r="Z28" i="6"/>
  <c r="W29" i="6" s="1"/>
  <c r="Y29" i="6"/>
  <c r="Z29" i="6" l="1"/>
  <c r="V24" i="6"/>
  <c r="Y27" i="6"/>
  <c r="U25" i="6" s="1"/>
  <c r="AA20" i="2"/>
  <c r="AC17" i="2"/>
  <c r="AA22" i="2"/>
  <c r="AA27" i="2"/>
  <c r="AA28" i="2"/>
  <c r="AA29" i="2"/>
  <c r="AA30" i="2"/>
  <c r="AA43" i="2"/>
  <c r="AD18" i="2"/>
  <c r="Z18" i="2"/>
  <c r="Z47" i="6" l="1"/>
  <c r="Z48" i="6" s="1"/>
</calcChain>
</file>

<file path=xl/comments1.xml><?xml version="1.0" encoding="utf-8"?>
<comments xmlns="http://schemas.openxmlformats.org/spreadsheetml/2006/main">
  <authors>
    <author>原田 加依子(Harada Kaeko)</author>
    <author>hiromi.furuya</author>
  </authors>
  <commentList>
    <comment ref="A22" authorId="0" shapeId="0">
      <text>
        <r>
          <rPr>
            <b/>
            <sz val="9"/>
            <color indexed="10"/>
            <rFont val="ＭＳ Ｐゴシック"/>
            <family val="3"/>
            <charset val="128"/>
          </rPr>
          <t>確認してください。
チェックが異なると正しい実地研修費支給額が計算されません。</t>
        </r>
      </text>
    </comment>
    <comment ref="V24" authorId="1" shapeId="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<sst xmlns="http://schemas.openxmlformats.org/spreadsheetml/2006/main" count="252" uniqueCount="155">
  <si>
    <t>年</t>
  </si>
  <si>
    <t>月</t>
  </si>
  <si>
    <t>日</t>
  </si>
  <si>
    <t>住所</t>
    <rPh sb="0" eb="2">
      <t>ジュウショ</t>
    </rPh>
    <phoneticPr fontId="21"/>
  </si>
  <si>
    <t>代表者役職名</t>
    <rPh sb="0" eb="3">
      <t>ダイヒョウシャ</t>
    </rPh>
    <rPh sb="3" eb="5">
      <t>ヤクショク</t>
    </rPh>
    <phoneticPr fontId="21"/>
  </si>
  <si>
    <t>印</t>
  </si>
  <si>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</si>
  <si>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</si>
  <si>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</si>
  <si>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</si>
  <si>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</si>
  <si>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</si>
  <si>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</si>
  <si>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</si>
  <si>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</si>
  <si>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</si>
  <si>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</si>
  <si>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</si>
  <si>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</si>
  <si>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</si>
  <si>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</si>
  <si>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</si>
  <si>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</si>
  <si>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</si>
  <si>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</si>
  <si>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</si>
  <si>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</si>
  <si>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</si>
  <si>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</si>
  <si>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</si>
  <si>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</si>
  <si>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</si>
  <si>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</si>
  <si>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</si>
  <si>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</si>
  <si>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</si>
  <si>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</si>
  <si>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</si>
  <si>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</si>
  <si>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</si>
  <si>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</si>
  <si>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</si>
  <si>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</si>
  <si>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</si>
  <si>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</si>
  <si>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</si>
  <si>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</si>
  <si>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</si>
  <si>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</si>
  <si>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</si>
  <si>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</si>
  <si>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</si>
  <si>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</si>
  <si>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</si>
  <si>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</si>
  <si>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</si>
  <si>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</si>
  <si>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</si>
  <si>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</si>
  <si>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</si>
  <si>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</si>
  <si>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</si>
  <si>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</si>
  <si>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</si>
  <si>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</si>
  <si>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</si>
  <si>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</si>
  <si>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</si>
  <si>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</si>
  <si>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</si>
  <si>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</si>
  <si>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</si>
  <si>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</si>
  <si>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</si>
  <si>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</si>
  <si>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</si>
  <si>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</si>
  <si>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</si>
  <si>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</si>
  <si>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</si>
  <si>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</si>
  <si>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</si>
  <si>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</si>
  <si>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</si>
  <si>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</si>
  <si>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</si>
  <si>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</si>
  <si>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</si>
  <si>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</si>
  <si>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</si>
  <si>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</si>
  <si>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</si>
  <si>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</si>
  <si>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</si>
  <si>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</si>
  <si>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</si>
  <si>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</si>
  <si>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</si>
  <si>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</si>
  <si>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</si>
  <si>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</si>
  <si>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</si>
  <si>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</si>
  <si>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</si>
  <si>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</si>
  <si>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</si>
  <si>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</si>
  <si>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</si>
  <si>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</si>
  <si>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</si>
  <si>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</si>
  <si>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</si>
  <si>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</si>
  <si>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</si>
  <si>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</si>
  <si>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印</t>
    <rPh sb="0" eb="1">
      <t>イン</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</si>
  <si>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</si>
  <si>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</si>
  <si>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</si>
  <si>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</si>
  <si>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</si>
  <si>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</si>
  <si>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</si>
  <si>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</si>
  <si>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</si>
  <si>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</si>
  <si>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</si>
  <si>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</si>
  <si>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</si>
  <si>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</si>
  <si>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</si>
  <si>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</si>
  <si>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</si>
  <si>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</si>
  <si>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</si>
  <si>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</si>
  <si>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</si>
  <si>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</si>
  <si>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</si>
  <si>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</si>
  <si>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</si>
  <si>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</si>
  <si>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</si>
  <si>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</si>
  <si>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</si>
  <si>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</si>
  <si>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</si>
  <si>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</si>
  <si>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※実地研修終了後、7日以内に庶務経理Ｇにご提出ください。</t>
    <rPh sb="14" eb="16">
      <t>ショム</t>
    </rPh>
    <phoneticPr fontId="21"/>
  </si>
  <si>
    <t>研派業務Ｇ長</t>
    <rPh sb="5" eb="6">
      <t>チョウ</t>
    </rPh>
    <phoneticPr fontId="21"/>
  </si>
  <si>
    <t>企業連携部長</t>
    <rPh sb="0" eb="2">
      <t>キギョウ</t>
    </rPh>
    <rPh sb="2" eb="4">
      <t>レンケイ</t>
    </rPh>
    <rPh sb="4" eb="6">
      <t>ブチョウ</t>
    </rPh>
    <phoneticPr fontId="21"/>
  </si>
  <si>
    <t>AOTS　事業経理グループ提出用　2021/04</t>
    <rPh sb="5" eb="7">
      <t>ジギョウ</t>
    </rPh>
    <rPh sb="7" eb="9">
      <t>ケイリ</t>
    </rPh>
    <rPh sb="13" eb="15">
      <t>テイシュツ</t>
    </rPh>
    <rPh sb="15" eb="16">
      <t>ヨウ</t>
    </rPh>
    <phoneticPr fontId="21"/>
  </si>
  <si>
    <t>事経Ｇ長</t>
    <rPh sb="0" eb="1">
      <t>コト</t>
    </rPh>
    <rPh sb="1" eb="2">
      <t>ケイ</t>
    </rPh>
    <rPh sb="3" eb="4">
      <t>チョウ</t>
    </rPh>
    <phoneticPr fontId="21"/>
  </si>
  <si>
    <r>
      <t xml:space="preserve">技術協力活用型・新興国市場開拓事業
(研修・専門家派遣事業)
</t>
    </r>
    <r>
      <rPr>
        <sz val="12"/>
        <color rgb="FFFF0000"/>
        <rFont val="ＭＳ 明朝"/>
        <family val="1"/>
        <charset val="128"/>
      </rPr>
      <t>（令和２年度繰越予算）</t>
    </r>
    <phoneticPr fontId="21"/>
  </si>
  <si>
    <r>
      <t>※実地研修終了後、</t>
    </r>
    <r>
      <rPr>
        <u val="double"/>
        <sz val="10"/>
        <rFont val="ＭＳ 明朝"/>
        <family val="1"/>
        <charset val="128"/>
      </rPr>
      <t>7日以内</t>
    </r>
    <r>
      <rPr>
        <sz val="10"/>
        <rFont val="ＭＳ 明朝"/>
        <family val="1"/>
        <charset val="128"/>
      </rPr>
      <t>に事業経理Ｇにご提出ください。</t>
    </r>
    <rPh sb="14" eb="16">
      <t>ジギョウ</t>
    </rPh>
    <rPh sb="16" eb="18">
      <t>ケイリ</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</si>
</sst>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8"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77">
    <xf numFmtId="0" fontId="0" fillId="0" borderId="0" xfId="0">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righ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3" fillId="0" borderId="0" xfId="0" applyFont="1" applyAlignment="1" applyProtection="1">
      <alignment horizontal="left" vertical="center"/>
    </xf>
    <xf numFmtId="0" fontId="25" fillId="0" borderId="0" xfId="0" applyFont="1" applyBorder="1" applyAlignment="1" applyProtection="1">
      <alignment vertical="center" shrinkToFit="1"/>
    </xf>
    <xf numFmtId="0" fontId="1" fillId="0" borderId="10" xfId="0" applyFont="1" applyBorder="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0" fontId="3" fillId="0" borderId="25" xfId="0" applyFont="1" applyBorder="1" applyProtection="1">
      <alignment vertical="center"/>
    </xf>
    <xf numFmtId="0" fontId="3" fillId="0" borderId="26" xfId="0" applyFont="1" applyBorder="1" applyProtection="1">
      <alignment vertical="center"/>
    </xf>
    <xf numFmtId="0" fontId="3" fillId="0" borderId="10"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9" xfId="0" applyFont="1" applyBorder="1" applyProtection="1">
      <alignment vertical="center"/>
    </xf>
    <xf numFmtId="0" fontId="2" fillId="0" borderId="0" xfId="0" applyFont="1" applyAlignment="1" applyProtection="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pplyProtection="1">
      <alignment vertical="center"/>
    </xf>
    <xf numFmtId="0" fontId="2" fillId="24" borderId="0" xfId="0" applyFont="1" applyFill="1" applyAlignment="1" applyProtection="1">
      <alignment vertical="center" shrinkToFit="1"/>
    </xf>
    <xf numFmtId="0" fontId="3" fillId="24" borderId="31" xfId="0" applyFont="1" applyFill="1" applyBorder="1" applyAlignment="1" applyProtection="1">
      <alignment vertical="center" shrinkToFit="1"/>
    </xf>
    <xf numFmtId="0" fontId="3" fillId="24" borderId="30" xfId="0" applyFont="1" applyFill="1" applyBorder="1" applyAlignment="1" applyProtection="1">
      <alignment vertical="center" shrinkToFit="1"/>
    </xf>
    <xf numFmtId="0" fontId="3" fillId="24" borderId="32" xfId="0" applyFont="1" applyFill="1" applyBorder="1" applyAlignment="1" applyProtection="1">
      <alignment vertical="center" shrinkToFit="1"/>
    </xf>
    <xf numFmtId="0" fontId="3" fillId="24" borderId="33" xfId="0" applyFont="1" applyFill="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34" xfId="0" applyFont="1" applyFill="1" applyBorder="1" applyProtection="1">
      <alignment vertical="center"/>
    </xf>
    <xf numFmtId="0" fontId="3" fillId="24" borderId="24" xfId="0" applyFont="1" applyFill="1" applyBorder="1" applyProtection="1">
      <alignment vertical="center"/>
    </xf>
    <xf numFmtId="0" fontId="3" fillId="24" borderId="17" xfId="0" applyFont="1" applyFill="1" applyBorder="1" applyAlignment="1" applyProtection="1">
      <alignment vertical="center" shrinkToFit="1"/>
    </xf>
    <xf numFmtId="0" fontId="3" fillId="24" borderId="0" xfId="0" applyFont="1" applyFill="1" applyBorder="1" applyAlignment="1" applyProtection="1">
      <alignment vertical="center" shrinkToFit="1"/>
    </xf>
    <xf numFmtId="0" fontId="3" fillId="24" borderId="35" xfId="0" applyFont="1" applyFill="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24" borderId="38" xfId="0" applyFont="1" applyFill="1" applyBorder="1" applyAlignment="1" applyProtection="1">
      <alignment vertical="center" shrinkToFit="1"/>
    </xf>
    <xf numFmtId="0" fontId="3" fillId="24" borderId="39"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0" borderId="41" xfId="0" applyFont="1" applyBorder="1" applyProtection="1">
      <alignment vertical="center"/>
    </xf>
    <xf numFmtId="0" fontId="3" fillId="0" borderId="42" xfId="0" applyFont="1" applyBorder="1" applyProtection="1">
      <alignment vertical="center"/>
    </xf>
    <xf numFmtId="0" fontId="3" fillId="0" borderId="43" xfId="0" applyFont="1" applyBorder="1" applyProtection="1">
      <alignment vertical="center"/>
    </xf>
    <xf numFmtId="0" fontId="3" fillId="24" borderId="12" xfId="0" applyFont="1" applyFill="1" applyBorder="1" applyAlignment="1" applyProtection="1">
      <alignment horizontal="right" vertical="center"/>
    </xf>
    <xf numFmtId="0" fontId="3" fillId="24" borderId="15" xfId="0" applyFont="1" applyFill="1" applyBorder="1" applyAlignment="1" applyProtection="1">
      <alignment horizontal="right" vertical="center"/>
    </xf>
    <xf numFmtId="0" fontId="3" fillId="24" borderId="0" xfId="0" applyFont="1" applyFill="1" applyBorder="1" applyAlignment="1" applyProtection="1">
      <alignment horizontal="right" vertical="center"/>
    </xf>
    <xf numFmtId="0" fontId="3" fillId="0" borderId="0" xfId="0" applyFont="1" applyFill="1" applyProtection="1">
      <alignment vertical="center"/>
    </xf>
    <xf numFmtId="0" fontId="2" fillId="0" borderId="0" xfId="0" applyFont="1" applyFill="1" applyAlignment="1" applyProtection="1">
      <alignment horizontal="right" vertical="center"/>
    </xf>
    <xf numFmtId="0" fontId="2" fillId="0" borderId="0" xfId="0" applyFont="1" applyFill="1" applyProtection="1">
      <alignment vertical="center"/>
    </xf>
    <xf numFmtId="0" fontId="30" fillId="0" borderId="27" xfId="0" applyFont="1" applyFill="1" applyBorder="1" applyAlignment="1" applyProtection="1">
      <alignment horizontal="left" vertical="center"/>
    </xf>
    <xf numFmtId="0" fontId="3" fillId="0" borderId="27" xfId="0" applyFont="1" applyFill="1" applyBorder="1" applyProtection="1">
      <alignment vertical="center"/>
    </xf>
    <xf numFmtId="0" fontId="30" fillId="0" borderId="36" xfId="0" applyFont="1" applyBorder="1" applyAlignment="1" applyProtection="1">
      <alignment horizontal="left" vertical="center"/>
    </xf>
    <xf numFmtId="49" fontId="3" fillId="0" borderId="0" xfId="0" applyNumberFormat="1" applyFont="1" applyAlignment="1" applyProtection="1">
      <alignment vertical="center"/>
    </xf>
    <xf numFmtId="49" fontId="3" fillId="0" borderId="35" xfId="0" applyNumberFormat="1" applyFont="1" applyBorder="1" applyAlignment="1" applyProtection="1">
      <alignment horizontal="centerContinuous" vertical="center"/>
    </xf>
    <xf numFmtId="0" fontId="3" fillId="0" borderId="36" xfId="0" applyFont="1" applyBorder="1" applyAlignment="1" applyProtection="1">
      <alignment horizontal="centerContinuous" vertical="center"/>
    </xf>
    <xf numFmtId="49" fontId="3" fillId="0" borderId="36" xfId="0" applyNumberFormat="1" applyFont="1" applyBorder="1" applyAlignment="1" applyProtection="1">
      <alignment horizontal="centerContinuous" vertical="center"/>
    </xf>
    <xf numFmtId="49" fontId="3" fillId="0" borderId="37" xfId="0" applyNumberFormat="1" applyFont="1" applyBorder="1" applyAlignment="1" applyProtection="1">
      <alignment horizontal="centerContinuous" vertical="center"/>
    </xf>
    <xf numFmtId="0" fontId="2" fillId="0" borderId="0" xfId="0" applyFont="1" applyFill="1" applyAlignment="1" applyProtection="1">
      <alignment vertical="center" shrinkToFit="1"/>
      <protection locked="0"/>
    </xf>
    <xf numFmtId="0" fontId="3" fillId="0" borderId="34" xfId="0" applyFont="1" applyBorder="1" applyProtection="1">
      <alignment vertical="center"/>
    </xf>
    <xf numFmtId="0" fontId="3" fillId="0" borderId="40" xfId="0" applyFont="1" applyBorder="1" applyProtection="1">
      <alignment vertical="center"/>
    </xf>
    <xf numFmtId="0" fontId="3" fillId="0" borderId="24" xfId="0" applyFont="1" applyBorder="1" applyAlignment="1" applyProtection="1">
      <alignment horizontal="center" vertical="center"/>
    </xf>
    <xf numFmtId="0" fontId="3" fillId="0" borderId="36" xfId="0" applyFont="1" applyBorder="1" applyAlignment="1" applyProtection="1">
      <alignment horizontal="center"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Alignment="1" applyProtection="1"/>
    <xf numFmtId="0" fontId="24" fillId="0" borderId="35" xfId="0" applyFont="1" applyBorder="1" applyAlignment="1" applyProtection="1">
      <alignment horizontal="centerContinuous" vertical="center"/>
    </xf>
    <xf numFmtId="0" fontId="24" fillId="0" borderId="37" xfId="0" applyFont="1" applyBorder="1" applyAlignment="1" applyProtection="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pplyProtection="1">
      <alignmen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3" fillId="0" borderId="47" xfId="0" applyFont="1" applyBorder="1" applyAlignment="1" applyProtection="1">
      <alignment vertical="center"/>
    </xf>
    <xf numFmtId="0" fontId="3" fillId="0" borderId="44" xfId="0" applyFont="1" applyBorder="1" applyProtection="1">
      <alignment vertical="center"/>
    </xf>
    <xf numFmtId="0" fontId="3" fillId="0" borderId="17" xfId="0" applyFont="1" applyBorder="1" applyAlignment="1" applyProtection="1">
      <alignment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0" xfId="0" applyFont="1" applyFill="1" applyBorder="1" applyAlignment="1" applyProtection="1">
      <alignment horizontal="center" vertical="center" shrinkToFit="1"/>
    </xf>
    <xf numFmtId="0" fontId="37" fillId="0" borderId="0" xfId="0" applyFont="1" applyProtection="1">
      <alignment vertical="center"/>
    </xf>
    <xf numFmtId="0" fontId="38" fillId="0" borderId="0" xfId="0" applyFont="1" applyProtection="1">
      <alignment vertical="center"/>
    </xf>
    <xf numFmtId="0" fontId="39" fillId="0" borderId="0" xfId="0" applyFont="1" applyProtection="1">
      <alignment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left" vertical="center"/>
    </xf>
    <xf numFmtId="0" fontId="3" fillId="0" borderId="48" xfId="0" applyFont="1" applyBorder="1" applyAlignment="1" applyProtection="1">
      <alignment horizontal="left" vertical="center"/>
    </xf>
    <xf numFmtId="0" fontId="24" fillId="0" borderId="28" xfId="0" applyFont="1" applyBorder="1" applyProtection="1">
      <alignment vertical="center"/>
    </xf>
    <xf numFmtId="0" fontId="24" fillId="0" borderId="29" xfId="0" applyFont="1" applyBorder="1" applyProtection="1">
      <alignment vertical="center"/>
    </xf>
    <xf numFmtId="0" fontId="3" fillId="0" borderId="22" xfId="0" applyFont="1" applyBorder="1" applyAlignment="1" applyProtection="1">
      <alignment vertical="center"/>
    </xf>
    <xf numFmtId="0" fontId="3" fillId="0" borderId="49"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5"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40" fillId="0" borderId="0" xfId="0" applyFont="1" applyAlignment="1">
      <alignment horizontal="left" vertical="center" readingOrder="1"/>
    </xf>
    <xf numFmtId="0" fontId="24" fillId="0" borderId="30" xfId="0" applyFont="1" applyBorder="1" applyProtection="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pplyProtection="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pplyProtection="1">
      <alignment horizontal="left" vertical="center"/>
    </xf>
    <xf numFmtId="0" fontId="3" fillId="0" borderId="39" xfId="0" applyFont="1" applyBorder="1" applyProtection="1">
      <alignment vertical="center"/>
    </xf>
    <xf numFmtId="0" fontId="3" fillId="24" borderId="22" xfId="0" applyFont="1" applyFill="1" applyBorder="1" applyAlignment="1" applyProtection="1">
      <alignment vertical="center" shrinkToFit="1"/>
      <protection locked="0"/>
    </xf>
    <xf numFmtId="0" fontId="24" fillId="0" borderId="22" xfId="0" applyFont="1" applyBorder="1" applyProtection="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pplyProtection="1">
      <alignment vertical="center"/>
    </xf>
    <xf numFmtId="0" fontId="24" fillId="0" borderId="27" xfId="0" applyFont="1" applyBorder="1" applyAlignment="1" applyProtection="1">
      <alignment horizontal="right" vertical="center"/>
    </xf>
    <xf numFmtId="0" fontId="24" fillId="0" borderId="24" xfId="0" applyFont="1" applyBorder="1" applyAlignment="1" applyProtection="1">
      <alignment horizontal="righ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shrinkToFit="1"/>
    </xf>
    <xf numFmtId="0" fontId="24" fillId="0" borderId="3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9" xfId="0" applyFont="1" applyBorder="1" applyAlignment="1" applyProtection="1">
      <alignment horizontal="center" vertical="center"/>
    </xf>
    <xf numFmtId="0" fontId="3" fillId="0" borderId="50" xfId="0" applyFont="1" applyBorder="1" applyProtection="1">
      <alignment vertical="center"/>
    </xf>
    <xf numFmtId="0" fontId="3" fillId="0" borderId="15" xfId="0" applyFont="1" applyBorder="1" applyProtection="1">
      <alignment vertical="center"/>
    </xf>
    <xf numFmtId="0" fontId="3" fillId="0" borderId="30" xfId="0" applyFont="1" applyBorder="1" applyProtection="1">
      <alignment vertical="center"/>
    </xf>
    <xf numFmtId="0" fontId="24" fillId="0" borderId="30" xfId="0" applyFont="1" applyBorder="1" applyAlignment="1" applyProtection="1">
      <alignment vertical="center"/>
    </xf>
    <xf numFmtId="0" fontId="24" fillId="0" borderId="27" xfId="0" applyFont="1" applyBorder="1" applyAlignment="1" applyProtection="1">
      <alignment vertical="center"/>
    </xf>
    <xf numFmtId="0" fontId="3" fillId="0" borderId="39" xfId="0" applyFont="1" applyBorder="1" applyAlignment="1" applyProtection="1">
      <alignment vertical="center"/>
    </xf>
    <xf numFmtId="0" fontId="3" fillId="0" borderId="29" xfId="0" applyFont="1" applyBorder="1" applyAlignment="1" applyProtection="1">
      <alignment vertical="center"/>
    </xf>
    <xf numFmtId="0" fontId="41" fillId="0" borderId="0" xfId="0" applyFont="1" applyProtection="1">
      <alignment vertical="center"/>
    </xf>
    <xf numFmtId="0" fontId="35" fillId="0" borderId="0" xfId="0" applyFont="1" applyProtection="1">
      <alignment vertical="center"/>
    </xf>
    <xf numFmtId="0" fontId="2"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42" fillId="0" borderId="0" xfId="0" applyFont="1" applyProtection="1">
      <alignment vertical="center"/>
    </xf>
    <xf numFmtId="0" fontId="43" fillId="0" borderId="0" xfId="0" applyFont="1" applyFill="1" applyAlignment="1" applyProtection="1">
      <alignment horizontal="left" vertical="center"/>
    </xf>
    <xf numFmtId="0" fontId="44" fillId="0" borderId="0" xfId="0" applyFont="1" applyProtection="1">
      <alignment vertical="center"/>
    </xf>
    <xf numFmtId="0" fontId="45" fillId="0" borderId="0" xfId="0" applyFont="1" applyProtection="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Fill="1" applyAlignment="1" applyProtection="1">
      <alignment horizontal="distributed" vertical="center"/>
    </xf>
    <xf numFmtId="0" fontId="3" fillId="0" borderId="33" xfId="0" applyFont="1" applyFill="1" applyBorder="1" applyAlignment="1" applyProtection="1">
      <alignment vertical="center" shrinkToFit="1"/>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4" xfId="0" applyFont="1" applyBorder="1" applyAlignment="1" applyProtection="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24" fillId="0" borderId="2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14" fontId="3" fillId="0" borderId="0" xfId="0" applyNumberFormat="1" applyFont="1" applyProtection="1">
      <alignment vertical="center"/>
    </xf>
    <xf numFmtId="14" fontId="35" fillId="0" borderId="0" xfId="0" applyNumberFormat="1" applyFont="1" applyProtection="1">
      <alignment vertical="center"/>
    </xf>
    <xf numFmtId="0" fontId="46" fillId="0" borderId="0" xfId="0" applyFont="1" applyFill="1" applyAlignment="1" applyProtection="1">
      <alignment horizontal="left" vertical="center"/>
    </xf>
    <xf numFmtId="49" fontId="3" fillId="24" borderId="0" xfId="0" applyNumberFormat="1" applyFont="1" applyFill="1" applyBorder="1" applyAlignment="1" applyProtection="1">
      <alignment vertical="center" shrinkToFit="1"/>
      <protection locked="0"/>
    </xf>
    <xf numFmtId="0" fontId="3" fillId="0" borderId="0" xfId="0" applyFont="1" applyFill="1" applyAlignment="1" applyProtection="1">
      <alignment horizontal="distributed" vertical="center"/>
    </xf>
    <xf numFmtId="49" fontId="3" fillId="24" borderId="39" xfId="0" applyNumberFormat="1"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xf>
    <xf numFmtId="0" fontId="31" fillId="0" borderId="0" xfId="0" applyFont="1" applyFill="1" applyAlignment="1">
      <alignment horizontal="center" vertical="center" wrapText="1"/>
    </xf>
    <xf numFmtId="0" fontId="22" fillId="0" borderId="0" xfId="0" applyFont="1" applyFill="1" applyAlignment="1">
      <alignment horizontal="center" vertical="center"/>
    </xf>
    <xf numFmtId="0" fontId="3" fillId="0" borderId="0" xfId="0" applyFont="1" applyFill="1" applyAlignment="1" applyProtection="1">
      <alignment vertical="center"/>
    </xf>
    <xf numFmtId="0" fontId="3" fillId="0" borderId="56"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6"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0" borderId="0" xfId="0" applyFont="1" applyFill="1" applyAlignment="1" applyProtection="1">
      <alignment vertical="center" shrinkToFit="1"/>
    </xf>
    <xf numFmtId="0" fontId="24" fillId="0" borderId="72"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44" xfId="0" applyFont="1" applyBorder="1" applyAlignment="1" applyProtection="1">
      <alignment horizontal="center" vertical="center"/>
    </xf>
    <xf numFmtId="0" fontId="3" fillId="0" borderId="7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pplyProtection="1">
      <alignment horizontal="center" vertical="center"/>
    </xf>
    <xf numFmtId="0" fontId="3" fillId="0" borderId="5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8"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48" xfId="0" applyFont="1" applyBorder="1" applyAlignment="1" applyProtection="1">
      <alignment vertical="center" shrinkToFit="1"/>
    </xf>
    <xf numFmtId="38" fontId="3" fillId="24" borderId="39" xfId="33" applyFont="1" applyFill="1" applyBorder="1" applyAlignment="1" applyProtection="1">
      <alignment horizontal="right" vertical="center" shrinkToFit="1"/>
      <protection locked="0"/>
    </xf>
    <xf numFmtId="177" fontId="3" fillId="0" borderId="38" xfId="0" applyNumberFormat="1" applyFont="1" applyBorder="1" applyAlignment="1" applyProtection="1">
      <alignment horizontal="right" vertical="center" shrinkToFit="1"/>
    </xf>
    <xf numFmtId="177" fontId="3" fillId="0" borderId="39" xfId="0" applyNumberFormat="1" applyFont="1" applyBorder="1" applyAlignment="1" applyProtection="1">
      <alignment horizontal="right" vertical="center" shrinkToFit="1"/>
    </xf>
    <xf numFmtId="177" fontId="3" fillId="0" borderId="62" xfId="0" applyNumberFormat="1" applyFont="1" applyBorder="1" applyAlignment="1" applyProtection="1">
      <alignment horizontal="right" vertical="center" shrinkToFit="1"/>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5" xfId="0" applyFont="1" applyBorder="1" applyAlignment="1" applyProtection="1">
      <alignment vertical="center" shrinkToFit="1"/>
    </xf>
    <xf numFmtId="38" fontId="3" fillId="24" borderId="15" xfId="33"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4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7" xfId="0" applyFont="1" applyBorder="1" applyAlignment="1" applyProtection="1">
      <alignment vertical="center" shrinkToFit="1"/>
    </xf>
    <xf numFmtId="38" fontId="3" fillId="24" borderId="22" xfId="33" applyFont="1" applyFill="1" applyBorder="1" applyAlignment="1" applyProtection="1">
      <alignment horizontal="right" vertical="center" shrinkToFit="1"/>
      <protection locked="0"/>
    </xf>
    <xf numFmtId="0" fontId="3" fillId="0" borderId="11"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2" xfId="0" applyFont="1" applyBorder="1" applyAlignment="1" applyProtection="1">
      <alignment vertical="center" shrinkToFit="1"/>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0" fontId="3" fillId="0" borderId="56" xfId="0" applyFont="1" applyFill="1" applyBorder="1" applyAlignment="1" applyProtection="1">
      <alignment horizontal="center" vertical="center" wrapText="1"/>
    </xf>
    <xf numFmtId="0" fontId="3" fillId="0" borderId="24" xfId="0" applyFont="1" applyBorder="1" applyAlignment="1" applyProtection="1">
      <alignment vertical="center"/>
    </xf>
    <xf numFmtId="0" fontId="3" fillId="0" borderId="26" xfId="0" applyFont="1" applyBorder="1" applyAlignment="1" applyProtection="1">
      <alignment vertical="center"/>
    </xf>
    <xf numFmtId="0" fontId="2"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177" fontId="2" fillId="0" borderId="54" xfId="0" applyNumberFormat="1" applyFont="1" applyFill="1" applyBorder="1" applyAlignment="1" applyProtection="1">
      <alignment horizontal="right" vertical="center" shrinkToFit="1"/>
    </xf>
    <xf numFmtId="177" fontId="2" fillId="0" borderId="52" xfId="0" applyNumberFormat="1" applyFont="1" applyFill="1" applyBorder="1" applyAlignment="1" applyProtection="1">
      <alignment horizontal="right" vertical="center" shrinkToFit="1"/>
    </xf>
    <xf numFmtId="177" fontId="2" fillId="0" borderId="55" xfId="0" applyNumberFormat="1" applyFont="1" applyFill="1" applyBorder="1" applyAlignment="1" applyProtection="1">
      <alignment horizontal="right" vertical="center" shrinkToFit="1"/>
    </xf>
    <xf numFmtId="38" fontId="35" fillId="0" borderId="0" xfId="0" applyNumberFormat="1" applyFont="1" applyAlignment="1" applyProtection="1">
      <alignment horizontal="center" vertical="center" shrinkToFit="1"/>
    </xf>
    <xf numFmtId="0" fontId="3" fillId="0" borderId="0" xfId="0" applyFont="1" applyBorder="1" applyAlignment="1" applyProtection="1">
      <alignment horizontal="left" vertical="center" wrapText="1"/>
    </xf>
    <xf numFmtId="0" fontId="2" fillId="0" borderId="0" xfId="0" applyFont="1" applyFill="1" applyAlignment="1" applyProtection="1">
      <alignment vertical="center"/>
    </xf>
    <xf numFmtId="0" fontId="24" fillId="0" borderId="35" xfId="0" applyFont="1" applyBorder="1" applyAlignment="1" applyProtection="1">
      <alignment horizontal="center" vertical="center" shrinkToFit="1"/>
    </xf>
    <xf numFmtId="0" fontId="24" fillId="0" borderId="36" xfId="0"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0" fillId="0" borderId="37" xfId="0" applyBorder="1" applyAlignment="1">
      <alignment horizontal="center" vertical="center" shrinkToFit="1"/>
    </xf>
    <xf numFmtId="0" fontId="3" fillId="0" borderId="58" xfId="0" applyFont="1" applyBorder="1" applyAlignment="1" applyProtection="1">
      <alignment horizontal="center" vertical="center"/>
    </xf>
    <xf numFmtId="0" fontId="3" fillId="0" borderId="34" xfId="0" applyFont="1" applyBorder="1" applyAlignment="1" applyProtection="1">
      <alignment horizontal="left" vertical="center" wrapText="1"/>
    </xf>
    <xf numFmtId="0" fontId="3" fillId="0" borderId="24" xfId="0" applyFont="1" applyBorder="1" applyAlignment="1" applyProtection="1">
      <alignment horizontal="left" vertical="center"/>
    </xf>
    <xf numFmtId="0" fontId="3" fillId="0" borderId="17" xfId="0" applyFont="1" applyBorder="1" applyAlignment="1" applyProtection="1">
      <alignment vertical="center"/>
    </xf>
    <xf numFmtId="0" fontId="3" fillId="24" borderId="17" xfId="0" applyFont="1" applyFill="1" applyBorder="1" applyAlignment="1" applyProtection="1">
      <alignment vertical="center" shrinkToFit="1"/>
      <protection locked="0"/>
    </xf>
    <xf numFmtId="0" fontId="3" fillId="24" borderId="0" xfId="0" applyFont="1" applyFill="1" applyBorder="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7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71" xfId="0" applyFont="1" applyBorder="1" applyAlignment="1" applyProtection="1">
      <alignment horizontal="center" vertical="center"/>
    </xf>
    <xf numFmtId="3" fontId="3" fillId="24" borderId="12" xfId="0" applyNumberFormat="1" applyFont="1" applyFill="1" applyBorder="1" applyAlignment="1" applyProtection="1">
      <alignment horizontal="right" vertical="center"/>
    </xf>
    <xf numFmtId="0" fontId="3" fillId="24" borderId="76" xfId="0" applyFont="1" applyFill="1" applyBorder="1" applyAlignment="1" applyProtection="1">
      <alignment horizontal="center" vertical="center" shrinkToFit="1"/>
    </xf>
    <xf numFmtId="0" fontId="3" fillId="24" borderId="74" xfId="0" applyFont="1" applyFill="1" applyBorder="1" applyAlignment="1" applyProtection="1">
      <alignment horizontal="center" vertical="center" shrinkToFit="1"/>
    </xf>
    <xf numFmtId="0" fontId="3" fillId="24" borderId="75" xfId="0" applyFont="1" applyFill="1" applyBorder="1" applyAlignment="1" applyProtection="1">
      <alignment horizontal="center" vertical="center" shrinkToFi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pplyProtection="1">
      <alignment horizontal="right" vertical="center"/>
    </xf>
    <xf numFmtId="3" fontId="3" fillId="24" borderId="0" xfId="0" applyNumberFormat="1" applyFont="1" applyFill="1" applyBorder="1" applyAlignment="1" applyProtection="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0" fontId="25" fillId="0" borderId="35" xfId="0" applyFont="1" applyBorder="1" applyAlignment="1" applyProtection="1">
      <alignment horizontal="center" vertical="center"/>
    </xf>
    <xf numFmtId="0" fontId="26" fillId="0" borderId="37" xfId="0" applyFont="1" applyBorder="1" applyAlignment="1" applyProtection="1">
      <alignment horizontal="center" vertical="center"/>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6"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13" xfId="0" applyFont="1" applyFill="1" applyBorder="1" applyAlignment="1" applyProtection="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0" fontId="25" fillId="0" borderId="37" xfId="0" applyFont="1" applyBorder="1" applyAlignment="1" applyProtection="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24" borderId="44" xfId="0" applyFont="1" applyFill="1" applyBorder="1" applyAlignment="1" applyProtection="1">
      <alignmen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13" xfId="0" applyFont="1" applyBorder="1" applyAlignment="1" applyProtection="1">
      <alignment vertical="center" shrinkToFit="1"/>
    </xf>
    <xf numFmtId="0" fontId="3" fillId="0" borderId="76"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0" fontId="3" fillId="24" borderId="15" xfId="0" applyFont="1" applyFill="1" applyBorder="1" applyAlignment="1" applyProtection="1">
      <alignment horizontal="left" vertical="center" shrinkToFit="1"/>
    </xf>
    <xf numFmtId="0" fontId="3" fillId="0" borderId="7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24" borderId="35" xfId="0" applyFont="1" applyFill="1" applyBorder="1" applyAlignment="1" applyProtection="1">
      <alignment horizontal="center" vertical="center" shrinkToFit="1"/>
    </xf>
    <xf numFmtId="0" fontId="3" fillId="24" borderId="36" xfId="0" applyFont="1" applyFill="1" applyBorder="1" applyAlignment="1" applyProtection="1">
      <alignment horizontal="center" vertical="center" shrinkToFit="1"/>
    </xf>
    <xf numFmtId="0" fontId="3" fillId="24" borderId="37" xfId="0" applyFont="1" applyFill="1" applyBorder="1" applyAlignment="1" applyProtection="1">
      <alignment horizontal="center" vertical="center" shrinkToFit="1"/>
    </xf>
    <xf numFmtId="0" fontId="22" fillId="0" borderId="0" xfId="0" applyFont="1" applyAlignment="1" applyProtection="1">
      <alignment horizontal="left" vertical="center"/>
    </xf>
    <xf numFmtId="0" fontId="2" fillId="24" borderId="0" xfId="0" applyFont="1" applyFill="1" applyAlignment="1" applyProtection="1">
      <alignment horizontal="center" vertical="center" shrinkToFit="1"/>
    </xf>
    <xf numFmtId="0" fontId="3" fillId="24" borderId="0" xfId="0" applyFont="1" applyFill="1" applyAlignment="1" applyProtection="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r>
            <a:rPr lang="en-US" altLang="ja-JP" sz="1100" b="1" i="0" u="none" strike="noStrike" baseline="0">
              <a:solidFill>
                <a:srgbClr val="000000"/>
              </a:solidFill>
              <a:latin typeface="ＭＳ Ｐゴシック"/>
              <a:ea typeface="ＭＳ Ｐゴシック"/>
            </a:rPr>
            <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r>
            <a:rPr lang="en-US" altLang="ja-JP" sz="1200" b="1" i="0" u="none" strike="noStrike" baseline="0">
              <a:solidFill>
                <a:srgbClr val="FF0000"/>
              </a:solidFill>
              <a:latin typeface="ＭＳ Ｐゴシック"/>
              <a:ea typeface="ＭＳ Ｐゴシック"/>
            </a:rPr>
            <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8"/>
  <sheetViews>
    <sheetView showGridLines="0" showZeros="0" tabSelected="1" view="pageBreakPreview" topLeftCell="A5" zoomScale="90" zoomScaleNormal="100" zoomScaleSheetLayoutView="90" workbookViewId="0">
      <selection activeCell="H44" sqref="H44:U44"/>
    </sheetView>
  </sheetViews>
  <sheetFormatPr defaultColWidth="9" defaultRowHeight="13.5" x14ac:dyDescent="0.15"/>
  <cols>
    <col min="1" max="2" width="4.875" style="19" customWidth="1"/>
    <col min="3" max="3" width="7.25" style="19" customWidth="1"/>
    <col min="4" max="4" width="1.125" style="19" customWidth="1"/>
    <col min="5" max="5" width="6.5" style="19" customWidth="1"/>
    <col min="6" max="7" width="4.875" style="19" customWidth="1"/>
    <col min="8" max="8" width="3.625" style="19" customWidth="1"/>
    <col min="9" max="9" width="4.875" style="19" customWidth="1"/>
    <col min="10" max="10" width="2.25" style="19" customWidth="1"/>
    <col min="11" max="11" width="4.625" style="19" customWidth="1"/>
    <col min="12" max="12" width="3.75" style="19" customWidth="1"/>
    <col min="13" max="13" width="6.75" style="19" customWidth="1"/>
    <col min="14" max="14" width="6.625" style="19" customWidth="1"/>
    <col min="15" max="15" width="1.25" style="19" customWidth="1"/>
    <col min="16" max="16" width="5" style="19" customWidth="1"/>
    <col min="17" max="17" width="0.875" style="19" customWidth="1"/>
    <col min="18" max="18" width="3.875" style="19" customWidth="1"/>
    <col min="19" max="20" width="4.875" style="19" customWidth="1"/>
    <col min="21" max="21" width="4.625" style="19" customWidth="1"/>
    <col min="22" max="22" width="5.625" style="19" customWidth="1"/>
    <col min="23" max="23" width="4.125" style="19" customWidth="1"/>
    <col min="24" max="24" width="6.625" style="19" customWidth="1"/>
    <col min="25" max="26" width="10" style="19" hidden="1" customWidth="1"/>
    <col min="27" max="27" width="10.25" style="19" hidden="1" customWidth="1"/>
    <col min="28" max="28" width="13.875" style="19" customWidth="1"/>
    <col min="29" max="41" width="4.875" style="19" customWidth="1"/>
    <col min="42" max="16384" width="9" style="19"/>
  </cols>
  <sheetData>
    <row r="1" spans="1:39" ht="19.5" customHeight="1" x14ac:dyDescent="0.15">
      <c r="Q1" s="77"/>
      <c r="S1" s="37"/>
      <c r="T1" s="128" t="s">
        <v>0</v>
      </c>
      <c r="U1" s="37"/>
      <c r="V1" s="128" t="s">
        <v>135</v>
      </c>
      <c r="W1" s="37"/>
      <c r="X1" s="128" t="s">
        <v>147</v>
      </c>
    </row>
    <row r="2" spans="1:39" ht="19.5" customHeight="1" x14ac:dyDescent="0.15">
      <c r="A2" s="82" t="s">
        <v>126</v>
      </c>
    </row>
    <row r="3" spans="1:39" s="82" customFormat="1" ht="13.5" customHeight="1" x14ac:dyDescent="0.15">
      <c r="Q3" s="153"/>
      <c r="R3" s="177"/>
      <c r="S3" s="177"/>
      <c r="T3" s="177"/>
      <c r="U3" s="177"/>
      <c r="V3" s="177"/>
      <c r="W3" s="177"/>
      <c r="X3" s="177"/>
      <c r="Y3" s="99"/>
      <c r="AB3" s="143"/>
      <c r="AC3" s="144"/>
      <c r="AD3" s="144"/>
      <c r="AE3" s="144"/>
      <c r="AF3" s="144"/>
      <c r="AG3" s="144"/>
      <c r="AH3" s="144"/>
      <c r="AI3" s="144"/>
      <c r="AJ3" s="144"/>
      <c r="AK3" s="144"/>
      <c r="AL3" s="144"/>
      <c r="AM3" s="144"/>
    </row>
    <row r="4" spans="1:39" s="82" customFormat="1" ht="13.5" customHeight="1" x14ac:dyDescent="0.15">
      <c r="N4" s="178" t="s">
        <v>3</v>
      </c>
      <c r="O4" s="178"/>
      <c r="P4" s="178"/>
      <c r="Q4" s="153"/>
      <c r="R4" s="179"/>
      <c r="S4" s="179"/>
      <c r="T4" s="179"/>
      <c r="U4" s="179"/>
      <c r="V4" s="179"/>
      <c r="W4" s="179"/>
      <c r="X4" s="179"/>
      <c r="Y4" s="99"/>
      <c r="AB4" s="143"/>
      <c r="AC4" s="144"/>
      <c r="AD4" s="144"/>
      <c r="AE4" s="144"/>
      <c r="AF4" s="144"/>
      <c r="AG4" s="144"/>
      <c r="AH4" s="144"/>
      <c r="AI4" s="144"/>
      <c r="AJ4" s="144"/>
      <c r="AK4" s="144"/>
      <c r="AL4" s="144"/>
      <c r="AM4" s="144"/>
    </row>
    <row r="5" spans="1:39" s="82" customFormat="1" ht="6" customHeight="1" x14ac:dyDescent="0.15">
      <c r="A5" s="83"/>
      <c r="N5" s="178"/>
      <c r="O5" s="178"/>
      <c r="P5" s="178"/>
      <c r="Q5" s="153"/>
      <c r="R5" s="180"/>
      <c r="S5" s="180"/>
      <c r="T5" s="180"/>
      <c r="U5" s="180"/>
      <c r="V5" s="180"/>
      <c r="W5" s="180"/>
      <c r="X5" s="180"/>
      <c r="AB5" s="145"/>
      <c r="AC5" s="144"/>
      <c r="AD5" s="144"/>
      <c r="AE5" s="144"/>
      <c r="AF5" s="144"/>
      <c r="AG5" s="144"/>
      <c r="AH5" s="144"/>
      <c r="AI5" s="144"/>
      <c r="AJ5" s="144"/>
      <c r="AK5" s="144"/>
      <c r="AL5" s="144"/>
      <c r="AM5" s="144"/>
    </row>
    <row r="6" spans="1:39" s="82" customFormat="1" ht="13.5" customHeight="1" x14ac:dyDescent="0.15">
      <c r="N6" s="178" t="s">
        <v>112</v>
      </c>
      <c r="O6" s="178"/>
      <c r="P6" s="178"/>
      <c r="Q6" s="153"/>
      <c r="R6" s="179"/>
      <c r="S6" s="179"/>
      <c r="T6" s="179"/>
      <c r="U6" s="179"/>
      <c r="V6" s="179"/>
      <c r="W6" s="179"/>
      <c r="X6" s="179"/>
      <c r="AC6" s="144"/>
      <c r="AD6" s="144"/>
      <c r="AE6" s="144"/>
      <c r="AF6" s="144"/>
      <c r="AG6" s="144"/>
      <c r="AH6" s="144"/>
      <c r="AI6" s="144"/>
      <c r="AJ6" s="144"/>
      <c r="AK6" s="144"/>
      <c r="AL6" s="144"/>
      <c r="AM6" s="144"/>
    </row>
    <row r="7" spans="1:39" s="82" customFormat="1" ht="6" customHeight="1" x14ac:dyDescent="0.15">
      <c r="B7" s="84"/>
      <c r="C7" s="84"/>
      <c r="D7" s="84"/>
      <c r="E7" s="84"/>
      <c r="F7" s="84"/>
      <c r="G7" s="84"/>
      <c r="H7" s="84"/>
      <c r="I7" s="84"/>
      <c r="J7" s="84"/>
      <c r="N7" s="178"/>
      <c r="O7" s="178"/>
      <c r="P7" s="178"/>
      <c r="Q7" s="153"/>
      <c r="R7" s="180"/>
      <c r="S7" s="180"/>
      <c r="T7" s="180"/>
      <c r="U7" s="180"/>
      <c r="V7" s="180"/>
      <c r="W7" s="180"/>
      <c r="X7" s="180"/>
      <c r="AC7" s="144"/>
      <c r="AD7" s="144"/>
      <c r="AE7" s="144"/>
      <c r="AF7" s="144"/>
      <c r="AG7" s="144"/>
      <c r="AH7" s="144"/>
      <c r="AI7" s="144"/>
      <c r="AJ7" s="144"/>
      <c r="AK7" s="144"/>
      <c r="AL7" s="144"/>
      <c r="AM7" s="144"/>
    </row>
    <row r="8" spans="1:39" s="82" customFormat="1" ht="13.5" customHeight="1" x14ac:dyDescent="0.15">
      <c r="A8" s="84"/>
      <c r="B8" s="84"/>
      <c r="C8" s="84"/>
      <c r="D8" s="84"/>
      <c r="E8" s="84"/>
      <c r="F8" s="84"/>
      <c r="G8" s="84"/>
      <c r="H8" s="84"/>
      <c r="I8" s="84"/>
      <c r="J8" s="84"/>
      <c r="N8" s="178" t="s">
        <v>113</v>
      </c>
      <c r="O8" s="178"/>
      <c r="P8" s="178"/>
      <c r="Q8" s="153"/>
      <c r="R8" s="179"/>
      <c r="S8" s="179"/>
      <c r="T8" s="179"/>
      <c r="U8" s="179"/>
      <c r="V8" s="179"/>
      <c r="W8" s="179"/>
      <c r="X8" s="179"/>
      <c r="Y8" s="100"/>
      <c r="AC8" s="144"/>
      <c r="AD8" s="144"/>
      <c r="AE8" s="144"/>
      <c r="AF8" s="144"/>
      <c r="AG8" s="144"/>
      <c r="AH8" s="144"/>
      <c r="AI8" s="144"/>
      <c r="AJ8" s="144"/>
      <c r="AK8" s="144"/>
      <c r="AL8" s="144"/>
      <c r="AM8" s="144"/>
    </row>
    <row r="9" spans="1:39" s="82" customFormat="1" ht="6" customHeight="1" x14ac:dyDescent="0.15">
      <c r="A9" s="182" t="s">
        <v>121</v>
      </c>
      <c r="B9" s="182"/>
      <c r="C9" s="182"/>
      <c r="D9" s="182"/>
      <c r="E9" s="182"/>
      <c r="F9" s="182"/>
      <c r="G9" s="182"/>
      <c r="H9" s="182"/>
      <c r="I9" s="182"/>
      <c r="J9" s="182"/>
      <c r="K9" s="182"/>
      <c r="L9" s="182"/>
      <c r="M9" s="182"/>
      <c r="N9" s="178"/>
      <c r="O9" s="178"/>
      <c r="P9" s="178"/>
      <c r="Q9" s="153"/>
      <c r="R9" s="180"/>
      <c r="S9" s="180"/>
      <c r="T9" s="180"/>
      <c r="U9" s="180"/>
      <c r="V9" s="180"/>
      <c r="W9" s="180"/>
      <c r="X9" s="180"/>
      <c r="Y9" s="20"/>
      <c r="AB9" s="143"/>
      <c r="AC9" s="144"/>
      <c r="AD9" s="144"/>
      <c r="AE9" s="144"/>
      <c r="AF9" s="144"/>
      <c r="AG9" s="144"/>
      <c r="AH9" s="144"/>
      <c r="AI9" s="144"/>
      <c r="AJ9" s="144"/>
      <c r="AK9" s="144"/>
      <c r="AL9" s="144"/>
      <c r="AM9" s="144"/>
    </row>
    <row r="10" spans="1:39" s="82" customFormat="1" ht="13.5" customHeight="1" x14ac:dyDescent="0.15">
      <c r="A10" s="182"/>
      <c r="B10" s="182"/>
      <c r="C10" s="182"/>
      <c r="D10" s="182"/>
      <c r="E10" s="182"/>
      <c r="F10" s="182"/>
      <c r="G10" s="182"/>
      <c r="H10" s="182"/>
      <c r="I10" s="182"/>
      <c r="J10" s="182"/>
      <c r="K10" s="182"/>
      <c r="L10" s="182"/>
      <c r="M10" s="182"/>
      <c r="N10" s="178" t="s">
        <v>114</v>
      </c>
      <c r="O10" s="178"/>
      <c r="P10" s="178"/>
      <c r="Q10" s="153"/>
      <c r="R10" s="179"/>
      <c r="S10" s="179"/>
      <c r="T10" s="179"/>
      <c r="U10" s="179"/>
      <c r="V10" s="179"/>
      <c r="W10" s="179"/>
      <c r="X10" s="179"/>
      <c r="Y10" s="20"/>
      <c r="AB10" s="176" t="s">
        <v>139</v>
      </c>
      <c r="AC10" s="144"/>
      <c r="AD10" s="144"/>
      <c r="AE10" s="144"/>
      <c r="AF10" s="144"/>
      <c r="AG10" s="144"/>
      <c r="AH10" s="144"/>
      <c r="AI10" s="144"/>
      <c r="AJ10" s="144"/>
      <c r="AK10" s="144"/>
      <c r="AL10" s="144"/>
      <c r="AM10" s="144"/>
    </row>
    <row r="11" spans="1:39" s="82" customFormat="1" ht="6" customHeight="1" x14ac:dyDescent="0.15">
      <c r="A11" s="182"/>
      <c r="B11" s="182"/>
      <c r="C11" s="182"/>
      <c r="D11" s="182"/>
      <c r="E11" s="182"/>
      <c r="F11" s="182"/>
      <c r="G11" s="182"/>
      <c r="H11" s="182"/>
      <c r="I11" s="182"/>
      <c r="J11" s="182"/>
      <c r="K11" s="182"/>
      <c r="L11" s="182"/>
      <c r="M11" s="182"/>
      <c r="N11" s="178"/>
      <c r="O11" s="178"/>
      <c r="P11" s="178"/>
      <c r="Q11" s="153"/>
      <c r="R11" s="180"/>
      <c r="S11" s="180"/>
      <c r="T11" s="180"/>
      <c r="U11" s="180"/>
      <c r="V11" s="180"/>
      <c r="W11" s="180"/>
      <c r="X11" s="180"/>
      <c r="Y11" s="20"/>
      <c r="AB11" s="143"/>
      <c r="AC11" s="144"/>
      <c r="AD11" s="144"/>
      <c r="AE11" s="144"/>
      <c r="AF11" s="144"/>
      <c r="AG11" s="144"/>
      <c r="AH11" s="144"/>
      <c r="AI11" s="144"/>
      <c r="AJ11" s="144"/>
      <c r="AK11" s="144"/>
      <c r="AL11" s="144"/>
      <c r="AM11" s="144"/>
    </row>
    <row r="12" spans="1:39" s="82" customFormat="1" ht="13.5" customHeight="1" x14ac:dyDescent="0.15">
      <c r="N12" s="178" t="s">
        <v>116</v>
      </c>
      <c r="O12" s="178"/>
      <c r="P12" s="178"/>
      <c r="Q12" s="153"/>
      <c r="R12" s="179"/>
      <c r="S12" s="179"/>
      <c r="T12" s="179"/>
      <c r="U12" s="179"/>
      <c r="V12" s="179"/>
      <c r="W12" s="179"/>
      <c r="X12" s="179"/>
      <c r="Y12" s="20"/>
      <c r="AB12" s="146"/>
      <c r="AC12" s="144"/>
      <c r="AD12" s="144"/>
      <c r="AE12" s="144"/>
      <c r="AF12" s="144"/>
      <c r="AG12" s="144"/>
      <c r="AH12" s="144"/>
      <c r="AI12" s="144"/>
      <c r="AJ12" s="144"/>
      <c r="AK12" s="144"/>
      <c r="AL12" s="144"/>
      <c r="AM12" s="144"/>
    </row>
    <row r="13" spans="1:39" s="82" customFormat="1" ht="6" customHeight="1" x14ac:dyDescent="0.15">
      <c r="A13" s="181" t="s">
        <v>153</v>
      </c>
      <c r="B13" s="181"/>
      <c r="C13" s="181"/>
      <c r="D13" s="181"/>
      <c r="E13" s="181"/>
      <c r="F13" s="181"/>
      <c r="G13" s="181"/>
      <c r="H13" s="181"/>
      <c r="I13" s="181"/>
      <c r="J13" s="181"/>
      <c r="K13" s="181"/>
      <c r="L13" s="181"/>
      <c r="M13" s="181"/>
      <c r="N13" s="178"/>
      <c r="O13" s="178"/>
      <c r="P13" s="178"/>
      <c r="Q13" s="153"/>
      <c r="R13" s="154"/>
      <c r="S13" s="154"/>
      <c r="T13" s="154"/>
      <c r="U13" s="154"/>
      <c r="V13" s="154"/>
      <c r="W13" s="154"/>
      <c r="X13" s="154"/>
      <c r="Y13" s="20"/>
      <c r="AC13" s="144"/>
      <c r="AD13" s="144"/>
      <c r="AE13" s="144"/>
      <c r="AF13" s="144"/>
      <c r="AG13" s="144"/>
      <c r="AH13" s="144"/>
      <c r="AI13" s="144"/>
      <c r="AJ13" s="144"/>
      <c r="AK13" s="144"/>
      <c r="AL13" s="144"/>
      <c r="AM13" s="144"/>
    </row>
    <row r="14" spans="1:39" s="82" customFormat="1" ht="13.5" customHeight="1" x14ac:dyDescent="0.15">
      <c r="A14" s="181"/>
      <c r="B14" s="181"/>
      <c r="C14" s="181"/>
      <c r="D14" s="181"/>
      <c r="E14" s="181"/>
      <c r="F14" s="181"/>
      <c r="G14" s="181"/>
      <c r="H14" s="181"/>
      <c r="I14" s="181"/>
      <c r="J14" s="181"/>
      <c r="K14" s="181"/>
      <c r="L14" s="181"/>
      <c r="M14" s="181"/>
      <c r="N14" s="178" t="s">
        <v>117</v>
      </c>
      <c r="O14" s="178"/>
      <c r="P14" s="178"/>
      <c r="Q14" s="153"/>
      <c r="R14" s="179"/>
      <c r="S14" s="179"/>
      <c r="T14" s="179"/>
      <c r="U14" s="179"/>
      <c r="V14" s="179"/>
      <c r="W14" s="179"/>
      <c r="X14" s="98" t="s">
        <v>115</v>
      </c>
      <c r="Y14" s="20"/>
      <c r="AC14" s="144"/>
      <c r="AD14" s="144"/>
      <c r="AE14" s="144"/>
      <c r="AF14" s="144"/>
      <c r="AG14" s="144"/>
      <c r="AH14" s="144"/>
      <c r="AI14" s="144"/>
      <c r="AJ14" s="144"/>
      <c r="AK14" s="144"/>
      <c r="AL14" s="144"/>
      <c r="AM14" s="144"/>
    </row>
    <row r="15" spans="1:39" s="82" customFormat="1" ht="6" customHeight="1" x14ac:dyDescent="0.15">
      <c r="A15" s="181"/>
      <c r="B15" s="181"/>
      <c r="C15" s="181"/>
      <c r="D15" s="181"/>
      <c r="E15" s="181"/>
      <c r="F15" s="181"/>
      <c r="G15" s="181"/>
      <c r="H15" s="181"/>
      <c r="I15" s="181"/>
      <c r="J15" s="181"/>
      <c r="K15" s="181"/>
      <c r="L15" s="181"/>
      <c r="M15" s="181"/>
      <c r="N15" s="178"/>
      <c r="O15" s="178"/>
      <c r="P15" s="178"/>
      <c r="Q15" s="153"/>
      <c r="R15" s="154"/>
      <c r="S15" s="154"/>
      <c r="T15" s="154"/>
      <c r="U15" s="154"/>
      <c r="V15" s="154"/>
      <c r="W15" s="154"/>
      <c r="X15" s="129"/>
      <c r="Y15" s="20"/>
      <c r="AC15" s="144"/>
      <c r="AD15" s="144"/>
      <c r="AE15" s="144"/>
      <c r="AF15" s="144"/>
      <c r="AG15" s="144"/>
      <c r="AH15" s="144"/>
      <c r="AI15" s="144"/>
      <c r="AJ15" s="144"/>
      <c r="AK15" s="144"/>
      <c r="AL15" s="144"/>
      <c r="AM15" s="144"/>
    </row>
    <row r="16" spans="1:39" s="82" customFormat="1" ht="13.5" customHeight="1" x14ac:dyDescent="0.15">
      <c r="A16" s="181"/>
      <c r="B16" s="181"/>
      <c r="C16" s="181"/>
      <c r="D16" s="181"/>
      <c r="E16" s="181"/>
      <c r="F16" s="181"/>
      <c r="G16" s="181"/>
      <c r="H16" s="181"/>
      <c r="I16" s="181"/>
      <c r="J16" s="181"/>
      <c r="K16" s="181"/>
      <c r="L16" s="181"/>
      <c r="M16" s="181"/>
      <c r="N16" s="178" t="s">
        <v>118</v>
      </c>
      <c r="O16" s="178"/>
      <c r="P16" s="178"/>
      <c r="Q16" s="153"/>
      <c r="R16" s="179"/>
      <c r="S16" s="179"/>
      <c r="T16" s="179"/>
      <c r="U16" s="179"/>
      <c r="V16" s="179"/>
      <c r="W16" s="179"/>
      <c r="X16" s="179"/>
      <c r="Y16" s="20"/>
      <c r="AB16" s="147" t="s">
        <v>123</v>
      </c>
      <c r="AC16" s="144"/>
      <c r="AD16" s="144"/>
      <c r="AE16" s="144"/>
      <c r="AF16" s="144"/>
      <c r="AG16" s="144"/>
      <c r="AH16" s="144"/>
      <c r="AI16" s="144"/>
      <c r="AJ16" s="144"/>
      <c r="AK16" s="144"/>
      <c r="AL16" s="144"/>
      <c r="AM16" s="144"/>
    </row>
    <row r="17" spans="1:39" s="82" customFormat="1" ht="6" customHeight="1" x14ac:dyDescent="0.15">
      <c r="A17" s="181"/>
      <c r="B17" s="181"/>
      <c r="C17" s="181"/>
      <c r="D17" s="181"/>
      <c r="E17" s="181"/>
      <c r="F17" s="181"/>
      <c r="G17" s="181"/>
      <c r="H17" s="181"/>
      <c r="I17" s="181"/>
      <c r="J17" s="181"/>
      <c r="K17" s="181"/>
      <c r="L17" s="181"/>
      <c r="M17" s="181"/>
      <c r="N17" s="178"/>
      <c r="O17" s="178"/>
      <c r="P17" s="178"/>
      <c r="Q17" s="153"/>
      <c r="R17" s="180"/>
      <c r="S17" s="180"/>
      <c r="T17" s="180"/>
      <c r="U17" s="180"/>
      <c r="V17" s="180"/>
      <c r="W17" s="180"/>
      <c r="X17" s="180"/>
      <c r="Y17" s="20"/>
      <c r="AB17" s="147"/>
      <c r="AC17" s="144"/>
      <c r="AD17" s="144"/>
      <c r="AE17" s="144"/>
      <c r="AF17" s="144"/>
      <c r="AG17" s="144"/>
      <c r="AH17" s="144"/>
      <c r="AI17" s="144"/>
      <c r="AJ17" s="144"/>
      <c r="AK17" s="144"/>
      <c r="AL17" s="144"/>
      <c r="AM17" s="144"/>
    </row>
    <row r="18" spans="1:39" s="82" customFormat="1" ht="13.5" customHeight="1" x14ac:dyDescent="0.15">
      <c r="N18" s="178" t="s">
        <v>119</v>
      </c>
      <c r="O18" s="178"/>
      <c r="P18" s="178"/>
      <c r="Q18" s="153"/>
      <c r="R18" s="179"/>
      <c r="S18" s="179"/>
      <c r="T18" s="179"/>
      <c r="U18" s="179"/>
      <c r="V18" s="179"/>
      <c r="W18" s="179"/>
      <c r="X18" s="179"/>
      <c r="AB18" s="148" t="s">
        <v>141</v>
      </c>
      <c r="AC18" s="144"/>
      <c r="AD18" s="144"/>
      <c r="AE18" s="144"/>
      <c r="AF18" s="144"/>
      <c r="AG18" s="144"/>
      <c r="AH18" s="144"/>
      <c r="AI18" s="144"/>
      <c r="AJ18" s="144"/>
      <c r="AK18" s="144"/>
      <c r="AL18" s="144"/>
      <c r="AM18" s="144"/>
    </row>
    <row r="19" spans="1:39" s="82" customFormat="1" ht="6" customHeight="1" x14ac:dyDescent="0.15">
      <c r="N19" s="183"/>
      <c r="O19" s="183"/>
      <c r="P19" s="183"/>
      <c r="Q19" s="66"/>
      <c r="R19" s="180"/>
      <c r="S19" s="180"/>
      <c r="T19" s="180"/>
      <c r="U19" s="180"/>
      <c r="V19" s="180"/>
      <c r="W19" s="180"/>
      <c r="X19" s="180"/>
      <c r="Y19" s="20"/>
      <c r="AB19" s="148"/>
      <c r="AC19" s="144"/>
      <c r="AD19" s="144"/>
      <c r="AE19" s="144"/>
      <c r="AF19" s="144"/>
      <c r="AG19" s="144"/>
      <c r="AH19" s="144"/>
      <c r="AI19" s="144"/>
      <c r="AJ19" s="144"/>
      <c r="AK19" s="144"/>
      <c r="AL19" s="144"/>
      <c r="AM19" s="144"/>
    </row>
    <row r="20" spans="1:39" s="82" customFormat="1" ht="13.5" customHeight="1" x14ac:dyDescent="0.15">
      <c r="N20" s="209" t="s">
        <v>120</v>
      </c>
      <c r="O20" s="209"/>
      <c r="P20" s="209"/>
      <c r="Q20" s="66"/>
      <c r="R20" s="179"/>
      <c r="S20" s="179"/>
      <c r="T20" s="179"/>
      <c r="U20" s="179"/>
      <c r="V20" s="179"/>
      <c r="W20" s="179"/>
      <c r="X20" s="179"/>
      <c r="Y20" s="20"/>
      <c r="AB20" s="148" t="s">
        <v>124</v>
      </c>
      <c r="AC20" s="144"/>
      <c r="AD20" s="144"/>
      <c r="AE20" s="144"/>
      <c r="AF20" s="144"/>
      <c r="AG20" s="144"/>
      <c r="AH20" s="144"/>
      <c r="AI20" s="144"/>
      <c r="AJ20" s="144"/>
      <c r="AK20" s="144"/>
      <c r="AL20" s="144"/>
      <c r="AM20" s="144"/>
    </row>
    <row r="21" spans="1:39" ht="27.75" customHeight="1" thickBot="1" x14ac:dyDescent="0.2">
      <c r="Y21" s="149" t="b">
        <v>0</v>
      </c>
      <c r="Z21" s="175">
        <v>43739</v>
      </c>
      <c r="AD21" s="100"/>
      <c r="AE21" s="99"/>
    </row>
    <row r="22" spans="1:39" s="20" customFormat="1" ht="18.75" customHeight="1" x14ac:dyDescent="0.15">
      <c r="A22" s="210" t="s">
        <v>140</v>
      </c>
      <c r="B22" s="211"/>
      <c r="C22" s="211"/>
      <c r="D22" s="211"/>
      <c r="E22" s="211"/>
      <c r="F22" s="211"/>
      <c r="G22" s="211"/>
      <c r="H22" s="211"/>
      <c r="I22" s="211"/>
      <c r="J22" s="211"/>
      <c r="K22" s="212"/>
      <c r="L22" s="216" t="s">
        <v>132</v>
      </c>
      <c r="M22" s="217"/>
      <c r="N22" s="218"/>
      <c r="O22" s="169"/>
      <c r="P22" s="38"/>
      <c r="Q22" s="136"/>
      <c r="R22" s="130" t="s">
        <v>13</v>
      </c>
      <c r="S22" s="38"/>
      <c r="T22" s="115" t="s">
        <v>14</v>
      </c>
      <c r="U22" s="38"/>
      <c r="V22" s="137" t="s">
        <v>133</v>
      </c>
      <c r="W22" s="22"/>
      <c r="X22" s="23"/>
      <c r="Y22" s="20" t="s">
        <v>143</v>
      </c>
      <c r="Z22" s="20" t="s">
        <v>144</v>
      </c>
      <c r="AA22" s="174">
        <f>IF(OR(P22=0,S22=0,U22=0,P23=0,S23=0,U23=0),0,DATE(P22,S22,U22))</f>
        <v>0</v>
      </c>
      <c r="AD22" s="100"/>
      <c r="AF22" s="19"/>
    </row>
    <row r="23" spans="1:39" s="20" customFormat="1" ht="18.75" customHeight="1" x14ac:dyDescent="0.15">
      <c r="A23" s="213"/>
      <c r="B23" s="214"/>
      <c r="C23" s="214"/>
      <c r="D23" s="214"/>
      <c r="E23" s="214"/>
      <c r="F23" s="214"/>
      <c r="G23" s="214"/>
      <c r="H23" s="214"/>
      <c r="I23" s="214"/>
      <c r="J23" s="214"/>
      <c r="K23" s="215"/>
      <c r="L23" s="190"/>
      <c r="M23" s="219"/>
      <c r="N23" s="220"/>
      <c r="O23" s="170"/>
      <c r="P23" s="160"/>
      <c r="Q23" s="24"/>
      <c r="R23" s="171" t="s">
        <v>13</v>
      </c>
      <c r="S23" s="160"/>
      <c r="T23" s="89" t="s">
        <v>14</v>
      </c>
      <c r="U23" s="160"/>
      <c r="V23" s="138" t="s">
        <v>136</v>
      </c>
      <c r="W23" s="33"/>
      <c r="X23" s="34"/>
      <c r="Y23" s="149">
        <f>IF(AA22&gt;Z21,0,IF(AA23&lt;=Z21,AA23-AA22,Z21-AA22))</f>
        <v>0</v>
      </c>
      <c r="Z23" s="149">
        <f>IF(AA23&lt;=Z21,0,IF(AA22&gt;=Z21,AA23-AA22,AA23-Z21))</f>
        <v>0</v>
      </c>
      <c r="AA23" s="174">
        <f>IF(OR(P22=0,S22=0,U22=0,P23=0,S23=0,U23=0),0,DATE(P23,S23,U23+1))</f>
        <v>0</v>
      </c>
      <c r="AE23" s="101"/>
      <c r="AF23" s="19"/>
    </row>
    <row r="24" spans="1:39" s="20" customFormat="1" ht="16.5" customHeight="1" x14ac:dyDescent="0.15">
      <c r="A24" s="187" t="s">
        <v>6</v>
      </c>
      <c r="B24" s="188"/>
      <c r="C24" s="189"/>
      <c r="D24" s="224"/>
      <c r="E24" s="225"/>
      <c r="F24" s="225"/>
      <c r="G24" s="225"/>
      <c r="H24" s="225"/>
      <c r="I24" s="225"/>
      <c r="J24" s="225"/>
      <c r="K24" s="226"/>
      <c r="L24" s="190"/>
      <c r="M24" s="219"/>
      <c r="N24" s="220"/>
      <c r="O24" s="165"/>
      <c r="P24" s="29"/>
      <c r="Q24" s="29"/>
      <c r="R24" s="24"/>
      <c r="S24" s="24"/>
      <c r="T24" s="127" t="s">
        <v>134</v>
      </c>
      <c r="U24" s="29"/>
      <c r="V24" s="185">
        <f>(Y23+Z23)-W27-W29</f>
        <v>0</v>
      </c>
      <c r="W24" s="185"/>
      <c r="X24" s="125" t="s">
        <v>130</v>
      </c>
      <c r="Y24" s="149"/>
      <c r="AA24" s="174"/>
    </row>
    <row r="25" spans="1:39" s="20" customFormat="1" ht="16.5" customHeight="1" x14ac:dyDescent="0.15">
      <c r="A25" s="227" t="s">
        <v>7</v>
      </c>
      <c r="B25" s="228"/>
      <c r="C25" s="229"/>
      <c r="D25" s="230"/>
      <c r="E25" s="231"/>
      <c r="F25" s="231"/>
      <c r="G25" s="231"/>
      <c r="H25" s="231"/>
      <c r="I25" s="231"/>
      <c r="J25" s="231"/>
      <c r="K25" s="232"/>
      <c r="L25" s="221"/>
      <c r="M25" s="222"/>
      <c r="N25" s="223"/>
      <c r="O25" s="170"/>
      <c r="P25" s="33"/>
      <c r="Q25" s="33"/>
      <c r="R25" s="33"/>
      <c r="S25" s="33"/>
      <c r="T25" s="126" t="s">
        <v>131</v>
      </c>
      <c r="U25" s="233">
        <f>(Y25+Z25)-Y27-Z27-Y29-Z29</f>
        <v>0</v>
      </c>
      <c r="V25" s="233"/>
      <c r="W25" s="233"/>
      <c r="X25" s="105" t="s">
        <v>41</v>
      </c>
      <c r="Y25" s="149">
        <f>IF(Y21=TRUE,(Y23*5100),(Y23*3300))</f>
        <v>0</v>
      </c>
      <c r="Z25" s="20">
        <f>IF(Y21=TRUE,(Z23*5190),(Z23*3360))</f>
        <v>0</v>
      </c>
      <c r="AA25" s="174"/>
    </row>
    <row r="26" spans="1:39" s="20" customFormat="1" ht="18.75" customHeight="1" x14ac:dyDescent="0.15">
      <c r="A26" s="184" t="s">
        <v>8</v>
      </c>
      <c r="B26" s="185"/>
      <c r="C26" s="186"/>
      <c r="D26" s="78"/>
      <c r="E26" s="88"/>
      <c r="F26" s="159" t="s">
        <v>10</v>
      </c>
      <c r="G26" s="159"/>
      <c r="H26" s="88"/>
      <c r="I26" s="10" t="s">
        <v>11</v>
      </c>
      <c r="J26" s="24"/>
      <c r="K26" s="11"/>
      <c r="L26" s="190" t="s">
        <v>146</v>
      </c>
      <c r="M26" s="191"/>
      <c r="N26" s="192"/>
      <c r="O26" s="166"/>
      <c r="P26" s="117"/>
      <c r="Q26" s="121"/>
      <c r="R26" s="131" t="s">
        <v>13</v>
      </c>
      <c r="S26" s="117"/>
      <c r="T26" s="118" t="s">
        <v>14</v>
      </c>
      <c r="U26" s="117"/>
      <c r="V26" s="139" t="s">
        <v>16</v>
      </c>
      <c r="W26" s="24"/>
      <c r="X26" s="25"/>
      <c r="Y26" s="149">
        <f>IF(AA26&gt;Z21,0,IF(AA27&lt;=Z21,AA27-AA26,Z21-AA26))</f>
        <v>0</v>
      </c>
      <c r="Z26" s="149">
        <f>IF(AA27&lt;=Z21,0,IF(AA26&gt;=Z21,AA27-AA26,AA27-Z21))</f>
        <v>0</v>
      </c>
      <c r="AA26" s="174">
        <f>IF(OR(P26=0,S26=0,U26=0,P27=0,S27=0,U27=0),0,DATE(P26,S26,U26))</f>
        <v>0</v>
      </c>
    </row>
    <row r="27" spans="1:39" s="20" customFormat="1" ht="18.75" customHeight="1" x14ac:dyDescent="0.15">
      <c r="A27" s="187"/>
      <c r="B27" s="188"/>
      <c r="C27" s="189"/>
      <c r="D27" s="79"/>
      <c r="E27" s="119"/>
      <c r="F27" s="120" t="s">
        <v>12</v>
      </c>
      <c r="G27" s="120"/>
      <c r="H27" s="33"/>
      <c r="I27" s="33"/>
      <c r="J27" s="33"/>
      <c r="K27" s="93"/>
      <c r="L27" s="193"/>
      <c r="M27" s="191"/>
      <c r="N27" s="192"/>
      <c r="O27" s="166"/>
      <c r="P27" s="122"/>
      <c r="Q27" s="33"/>
      <c r="R27" s="132" t="s">
        <v>13</v>
      </c>
      <c r="S27" s="122"/>
      <c r="T27" s="123" t="s">
        <v>14</v>
      </c>
      <c r="U27" s="122"/>
      <c r="V27" s="107" t="s">
        <v>50</v>
      </c>
      <c r="W27" s="24">
        <f>Y26+Z26</f>
        <v>0</v>
      </c>
      <c r="X27" s="25" t="s">
        <v>51</v>
      </c>
      <c r="Y27" s="149">
        <f>IF(Y21=TRUE,(Y26*5100),(Y26*3300))</f>
        <v>0</v>
      </c>
      <c r="Z27" s="20">
        <f>IF(Y21=TRUE,(Z26*5190),(Z26*3360))</f>
        <v>0</v>
      </c>
      <c r="AA27" s="174">
        <f>IF(OR(P26=0,S26=0,U26=0,P27=0,S27=0,U27=0),0,DATE(P27,S27,U27+1))</f>
        <v>0</v>
      </c>
    </row>
    <row r="28" spans="1:39" s="20" customFormat="1" ht="18.75" customHeight="1" x14ac:dyDescent="0.15">
      <c r="A28" s="184" t="s">
        <v>9</v>
      </c>
      <c r="B28" s="185"/>
      <c r="C28" s="186"/>
      <c r="D28" s="78"/>
      <c r="E28" s="117"/>
      <c r="F28" s="118" t="s">
        <v>13</v>
      </c>
      <c r="G28" s="117"/>
      <c r="H28" s="118" t="s">
        <v>14</v>
      </c>
      <c r="I28" s="117"/>
      <c r="J28" s="118" t="s">
        <v>16</v>
      </c>
      <c r="K28" s="32"/>
      <c r="L28" s="197" t="s">
        <v>145</v>
      </c>
      <c r="M28" s="198"/>
      <c r="N28" s="199"/>
      <c r="O28" s="167"/>
      <c r="P28" s="117"/>
      <c r="Q28" s="121"/>
      <c r="R28" s="131" t="s">
        <v>13</v>
      </c>
      <c r="S28" s="117"/>
      <c r="T28" s="118" t="s">
        <v>14</v>
      </c>
      <c r="U28" s="117"/>
      <c r="V28" s="139" t="s">
        <v>16</v>
      </c>
      <c r="W28" s="29"/>
      <c r="X28" s="30"/>
      <c r="Y28" s="149">
        <f>IF(AA28&gt;Z21,0,IF(AA29&lt;=Z21,AA29-AA28,Z21-AA28))</f>
        <v>0</v>
      </c>
      <c r="Z28" s="149">
        <f>IF(AA29&lt;=Z21,0,IF(AA28&gt;=Z21,AA29-AA28,AA29-Z21))</f>
        <v>0</v>
      </c>
      <c r="AA28" s="174">
        <f>IF(OR(P28=0,S28=0,U28=0,P29=0,S29=0,U29=0),0,DATE(P28,S28,U28))</f>
        <v>0</v>
      </c>
    </row>
    <row r="29" spans="1:39" s="20" customFormat="1" ht="18.75" customHeight="1" thickBot="1" x14ac:dyDescent="0.2">
      <c r="A29" s="194"/>
      <c r="B29" s="195"/>
      <c r="C29" s="196"/>
      <c r="D29" s="60"/>
      <c r="E29" s="116"/>
      <c r="F29" s="106" t="s">
        <v>13</v>
      </c>
      <c r="G29" s="116"/>
      <c r="H29" s="106" t="s">
        <v>14</v>
      </c>
      <c r="I29" s="116"/>
      <c r="J29" s="106" t="s">
        <v>15</v>
      </c>
      <c r="K29" s="61"/>
      <c r="L29" s="200"/>
      <c r="M29" s="201"/>
      <c r="N29" s="202"/>
      <c r="O29" s="168"/>
      <c r="P29" s="116"/>
      <c r="Q29" s="35"/>
      <c r="R29" s="133" t="s">
        <v>13</v>
      </c>
      <c r="S29" s="116"/>
      <c r="T29" s="106" t="s">
        <v>14</v>
      </c>
      <c r="U29" s="116"/>
      <c r="V29" s="140" t="s">
        <v>50</v>
      </c>
      <c r="W29" s="35">
        <f>IF(OR(P28=0,S28=0,U28=0,P29=0,S29=0,U29=0),0,Y28+Z28+1)</f>
        <v>0</v>
      </c>
      <c r="X29" s="62" t="s">
        <v>51</v>
      </c>
      <c r="Y29" s="149">
        <f>IF(Y21=TRUE,(Y28*5100),(Y28*3300))</f>
        <v>0</v>
      </c>
      <c r="Z29" s="20">
        <f>IF(Y21=TRUE,(Z28*5190),(Z28*3360))</f>
        <v>0</v>
      </c>
      <c r="AA29" s="174">
        <f>IF(OR(P28=0,S28=0,U28=0,P29=0,S29=0,U29=0),0,DATE(P29,S29,U29))</f>
        <v>0</v>
      </c>
    </row>
    <row r="30" spans="1:39" s="20" customFormat="1" ht="26.25" customHeight="1" thickBot="1" x14ac:dyDescent="0.2">
      <c r="A30" s="85" t="s">
        <v>17</v>
      </c>
      <c r="Y30" s="149"/>
    </row>
    <row r="31" spans="1:39" s="20" customFormat="1" ht="24" customHeight="1" thickBot="1" x14ac:dyDescent="0.2">
      <c r="A31" s="203" t="s">
        <v>18</v>
      </c>
      <c r="B31" s="204"/>
      <c r="C31" s="205"/>
      <c r="D31" s="206" t="s">
        <v>24</v>
      </c>
      <c r="E31" s="207"/>
      <c r="F31" s="207"/>
      <c r="G31" s="208"/>
      <c r="H31" s="206" t="s">
        <v>38</v>
      </c>
      <c r="I31" s="207"/>
      <c r="J31" s="207"/>
      <c r="K31" s="207"/>
      <c r="L31" s="207"/>
      <c r="M31" s="207"/>
      <c r="N31" s="207"/>
      <c r="O31" s="207"/>
      <c r="P31" s="207"/>
      <c r="Q31" s="207"/>
      <c r="R31" s="207"/>
      <c r="S31" s="207"/>
      <c r="T31" s="207"/>
      <c r="U31" s="208"/>
      <c r="V31" s="206" t="s">
        <v>39</v>
      </c>
      <c r="W31" s="207"/>
      <c r="X31" s="234"/>
      <c r="Y31" s="149"/>
    </row>
    <row r="32" spans="1:39" s="20" customFormat="1" ht="18" customHeight="1" thickTop="1" x14ac:dyDescent="0.15">
      <c r="A32" s="235" t="s">
        <v>19</v>
      </c>
      <c r="B32" s="236"/>
      <c r="C32" s="237"/>
      <c r="D32" s="241" t="s">
        <v>25</v>
      </c>
      <c r="E32" s="242"/>
      <c r="F32" s="242"/>
      <c r="G32" s="243"/>
      <c r="H32" s="102" t="s">
        <v>40</v>
      </c>
      <c r="I32" s="244"/>
      <c r="J32" s="244"/>
      <c r="K32" s="103" t="s">
        <v>41</v>
      </c>
      <c r="L32" s="103" t="s">
        <v>42</v>
      </c>
      <c r="M32" s="150"/>
      <c r="N32" s="103" t="s">
        <v>125</v>
      </c>
      <c r="O32" s="103"/>
      <c r="P32" s="162"/>
      <c r="Q32" s="134"/>
      <c r="R32" s="103" t="s">
        <v>45</v>
      </c>
      <c r="S32" s="103"/>
      <c r="T32" s="162"/>
      <c r="U32" s="104" t="s">
        <v>46</v>
      </c>
      <c r="V32" s="245">
        <f>ROUNDDOWN(IF(T32="",I32*M32*P32,I32*M32*P32/T32),0)</f>
        <v>0</v>
      </c>
      <c r="W32" s="246"/>
      <c r="X32" s="247"/>
      <c r="Y32" s="149"/>
    </row>
    <row r="33" spans="1:29" s="20" customFormat="1" ht="18" customHeight="1" x14ac:dyDescent="0.15">
      <c r="A33" s="238"/>
      <c r="B33" s="239"/>
      <c r="C33" s="240"/>
      <c r="D33" s="248" t="s">
        <v>26</v>
      </c>
      <c r="E33" s="249"/>
      <c r="F33" s="249"/>
      <c r="G33" s="250"/>
      <c r="H33" s="102" t="s">
        <v>40</v>
      </c>
      <c r="I33" s="251"/>
      <c r="J33" s="251"/>
      <c r="K33" s="7" t="s">
        <v>41</v>
      </c>
      <c r="L33" s="7" t="s">
        <v>42</v>
      </c>
      <c r="M33" s="151"/>
      <c r="N33" s="7" t="s">
        <v>125</v>
      </c>
      <c r="O33" s="7"/>
      <c r="P33" s="161"/>
      <c r="Q33" s="135"/>
      <c r="R33" s="7" t="s">
        <v>45</v>
      </c>
      <c r="S33" s="7"/>
      <c r="T33" s="161"/>
      <c r="U33" s="8" t="s">
        <v>46</v>
      </c>
      <c r="V33" s="245">
        <f>ROUNDDOWN(IF(T33="",I33*M33*P33,I33*M33*P33/T33),0)</f>
        <v>0</v>
      </c>
      <c r="W33" s="246"/>
      <c r="X33" s="247"/>
      <c r="Y33" s="149"/>
    </row>
    <row r="34" spans="1:29" s="20" customFormat="1" ht="18" customHeight="1" x14ac:dyDescent="0.15">
      <c r="A34" s="238"/>
      <c r="B34" s="239"/>
      <c r="C34" s="240"/>
      <c r="D34" s="248" t="s">
        <v>27</v>
      </c>
      <c r="E34" s="249"/>
      <c r="F34" s="249"/>
      <c r="G34" s="250"/>
      <c r="H34" s="102" t="s">
        <v>40</v>
      </c>
      <c r="I34" s="251"/>
      <c r="J34" s="251"/>
      <c r="K34" s="7" t="s">
        <v>41</v>
      </c>
      <c r="L34" s="7" t="s">
        <v>42</v>
      </c>
      <c r="M34" s="151"/>
      <c r="N34" s="7" t="s">
        <v>125</v>
      </c>
      <c r="O34" s="7"/>
      <c r="P34" s="161"/>
      <c r="Q34" s="135"/>
      <c r="R34" s="7" t="s">
        <v>45</v>
      </c>
      <c r="S34" s="7"/>
      <c r="T34" s="161"/>
      <c r="U34" s="8" t="s">
        <v>46</v>
      </c>
      <c r="V34" s="245">
        <f>ROUNDDOWN(IF(T34="",I34*M34*P34,I34*M34*P34/T34),0)</f>
        <v>0</v>
      </c>
      <c r="W34" s="246"/>
      <c r="X34" s="247"/>
      <c r="Y34" s="149"/>
    </row>
    <row r="35" spans="1:29" s="20" customFormat="1" ht="18" customHeight="1" x14ac:dyDescent="0.15">
      <c r="A35" s="238"/>
      <c r="B35" s="239"/>
      <c r="C35" s="240"/>
      <c r="D35" s="255" t="s">
        <v>28</v>
      </c>
      <c r="E35" s="256"/>
      <c r="F35" s="256"/>
      <c r="G35" s="257"/>
      <c r="H35" s="102" t="s">
        <v>40</v>
      </c>
      <c r="I35" s="258"/>
      <c r="J35" s="258"/>
      <c r="K35" s="10" t="s">
        <v>41</v>
      </c>
      <c r="L35" s="10" t="s">
        <v>42</v>
      </c>
      <c r="M35" s="152"/>
      <c r="N35" s="10" t="s">
        <v>125</v>
      </c>
      <c r="O35" s="10"/>
      <c r="P35" s="124"/>
      <c r="Q35" s="27"/>
      <c r="R35" s="10" t="s">
        <v>45</v>
      </c>
      <c r="S35" s="10"/>
      <c r="T35" s="124"/>
      <c r="U35" s="11" t="s">
        <v>46</v>
      </c>
      <c r="V35" s="245">
        <f>ROUNDDOWN(IF(T35="",I35*M35*P35,I35*M35*P35/T35),0)</f>
        <v>0</v>
      </c>
      <c r="W35" s="246"/>
      <c r="X35" s="247"/>
    </row>
    <row r="36" spans="1:29" s="20" customFormat="1" ht="18" customHeight="1" x14ac:dyDescent="0.15">
      <c r="A36" s="280" t="s">
        <v>20</v>
      </c>
      <c r="B36" s="281"/>
      <c r="C36" s="282"/>
      <c r="D36" s="259" t="s">
        <v>29</v>
      </c>
      <c r="E36" s="260"/>
      <c r="F36" s="260"/>
      <c r="G36" s="261"/>
      <c r="H36" s="262"/>
      <c r="I36" s="263"/>
      <c r="J36" s="263"/>
      <c r="K36" s="263"/>
      <c r="L36" s="263"/>
      <c r="M36" s="263"/>
      <c r="N36" s="263"/>
      <c r="O36" s="263"/>
      <c r="P36" s="263"/>
      <c r="Q36" s="263"/>
      <c r="R36" s="263"/>
      <c r="S36" s="263"/>
      <c r="T36" s="263"/>
      <c r="U36" s="264"/>
      <c r="V36" s="265"/>
      <c r="W36" s="266"/>
      <c r="X36" s="267"/>
    </row>
    <row r="37" spans="1:29" s="20" customFormat="1" ht="18" customHeight="1" x14ac:dyDescent="0.15">
      <c r="A37" s="238"/>
      <c r="B37" s="239"/>
      <c r="C37" s="240"/>
      <c r="D37" s="248" t="s">
        <v>30</v>
      </c>
      <c r="E37" s="249"/>
      <c r="F37" s="249"/>
      <c r="G37" s="250"/>
      <c r="H37" s="268"/>
      <c r="I37" s="269"/>
      <c r="J37" s="269"/>
      <c r="K37" s="269"/>
      <c r="L37" s="269"/>
      <c r="M37" s="269"/>
      <c r="N37" s="269"/>
      <c r="O37" s="269"/>
      <c r="P37" s="269"/>
      <c r="Q37" s="269"/>
      <c r="R37" s="269"/>
      <c r="S37" s="269"/>
      <c r="T37" s="269"/>
      <c r="U37" s="270"/>
      <c r="V37" s="252"/>
      <c r="W37" s="253"/>
      <c r="X37" s="254"/>
    </row>
    <row r="38" spans="1:29" s="20" customFormat="1" ht="18" customHeight="1" x14ac:dyDescent="0.15">
      <c r="A38" s="238"/>
      <c r="B38" s="239"/>
      <c r="C38" s="240"/>
      <c r="D38" s="248" t="s">
        <v>31</v>
      </c>
      <c r="E38" s="249"/>
      <c r="F38" s="249"/>
      <c r="G38" s="250"/>
      <c r="H38" s="268"/>
      <c r="I38" s="269"/>
      <c r="J38" s="269"/>
      <c r="K38" s="269"/>
      <c r="L38" s="269"/>
      <c r="M38" s="269"/>
      <c r="N38" s="269"/>
      <c r="O38" s="269"/>
      <c r="P38" s="269"/>
      <c r="Q38" s="269"/>
      <c r="R38" s="269"/>
      <c r="S38" s="269"/>
      <c r="T38" s="269"/>
      <c r="U38" s="270"/>
      <c r="V38" s="252"/>
      <c r="W38" s="253"/>
      <c r="X38" s="254"/>
    </row>
    <row r="39" spans="1:29" s="20" customFormat="1" ht="18" customHeight="1" x14ac:dyDescent="0.15">
      <c r="A39" s="238"/>
      <c r="B39" s="239"/>
      <c r="C39" s="240"/>
      <c r="D39" s="248" t="s">
        <v>32</v>
      </c>
      <c r="E39" s="249"/>
      <c r="F39" s="249"/>
      <c r="G39" s="250"/>
      <c r="H39" s="268"/>
      <c r="I39" s="269"/>
      <c r="J39" s="269"/>
      <c r="K39" s="269"/>
      <c r="L39" s="269"/>
      <c r="M39" s="269"/>
      <c r="N39" s="269"/>
      <c r="O39" s="269"/>
      <c r="P39" s="269"/>
      <c r="Q39" s="269"/>
      <c r="R39" s="269"/>
      <c r="S39" s="269"/>
      <c r="T39" s="269"/>
      <c r="U39" s="270"/>
      <c r="V39" s="252"/>
      <c r="W39" s="253"/>
      <c r="X39" s="254"/>
    </row>
    <row r="40" spans="1:29" s="20" customFormat="1" ht="18" customHeight="1" x14ac:dyDescent="0.15">
      <c r="A40" s="238"/>
      <c r="B40" s="239"/>
      <c r="C40" s="240"/>
      <c r="D40" s="255" t="s">
        <v>33</v>
      </c>
      <c r="E40" s="256"/>
      <c r="F40" s="256"/>
      <c r="G40" s="257"/>
      <c r="H40" s="271"/>
      <c r="I40" s="272"/>
      <c r="J40" s="272"/>
      <c r="K40" s="272"/>
      <c r="L40" s="272"/>
      <c r="M40" s="272"/>
      <c r="N40" s="272"/>
      <c r="O40" s="272"/>
      <c r="P40" s="272"/>
      <c r="Q40" s="272"/>
      <c r="R40" s="272"/>
      <c r="S40" s="272"/>
      <c r="T40" s="272"/>
      <c r="U40" s="273"/>
      <c r="V40" s="252"/>
      <c r="W40" s="253"/>
      <c r="X40" s="254"/>
    </row>
    <row r="41" spans="1:29" s="20" customFormat="1" ht="18" customHeight="1" x14ac:dyDescent="0.15">
      <c r="A41" s="280" t="s">
        <v>21</v>
      </c>
      <c r="B41" s="281"/>
      <c r="C41" s="282"/>
      <c r="D41" s="259" t="s">
        <v>34</v>
      </c>
      <c r="E41" s="260"/>
      <c r="F41" s="260"/>
      <c r="G41" s="261"/>
      <c r="H41" s="262"/>
      <c r="I41" s="263"/>
      <c r="J41" s="263"/>
      <c r="K41" s="263"/>
      <c r="L41" s="263"/>
      <c r="M41" s="263"/>
      <c r="N41" s="263"/>
      <c r="O41" s="263"/>
      <c r="P41" s="263"/>
      <c r="Q41" s="263"/>
      <c r="R41" s="263"/>
      <c r="S41" s="263"/>
      <c r="T41" s="263"/>
      <c r="U41" s="264"/>
      <c r="V41" s="265"/>
      <c r="W41" s="266"/>
      <c r="X41" s="267"/>
    </row>
    <row r="42" spans="1:29" s="20" customFormat="1" ht="18" customHeight="1" x14ac:dyDescent="0.15">
      <c r="A42" s="238"/>
      <c r="B42" s="239"/>
      <c r="C42" s="240"/>
      <c r="D42" s="248" t="s">
        <v>35</v>
      </c>
      <c r="E42" s="249"/>
      <c r="F42" s="249"/>
      <c r="G42" s="250"/>
      <c r="H42" s="268"/>
      <c r="I42" s="269"/>
      <c r="J42" s="269"/>
      <c r="K42" s="269"/>
      <c r="L42" s="269"/>
      <c r="M42" s="269"/>
      <c r="N42" s="269"/>
      <c r="O42" s="269"/>
      <c r="P42" s="269"/>
      <c r="Q42" s="269"/>
      <c r="R42" s="269"/>
      <c r="S42" s="269"/>
      <c r="T42" s="269"/>
      <c r="U42" s="270"/>
      <c r="V42" s="252"/>
      <c r="W42" s="253"/>
      <c r="X42" s="254"/>
    </row>
    <row r="43" spans="1:29" s="20" customFormat="1" ht="18" customHeight="1" x14ac:dyDescent="0.15">
      <c r="A43" s="238"/>
      <c r="B43" s="239"/>
      <c r="C43" s="240"/>
      <c r="D43" s="255" t="s">
        <v>36</v>
      </c>
      <c r="E43" s="256"/>
      <c r="F43" s="256"/>
      <c r="G43" s="257"/>
      <c r="H43" s="271"/>
      <c r="I43" s="272"/>
      <c r="J43" s="272"/>
      <c r="K43" s="272"/>
      <c r="L43" s="272"/>
      <c r="M43" s="272"/>
      <c r="N43" s="272"/>
      <c r="O43" s="272"/>
      <c r="P43" s="272"/>
      <c r="Q43" s="272"/>
      <c r="R43" s="272"/>
      <c r="S43" s="272"/>
      <c r="T43" s="272"/>
      <c r="U43" s="273"/>
      <c r="V43" s="274"/>
      <c r="W43" s="275"/>
      <c r="X43" s="276"/>
    </row>
    <row r="44" spans="1:29" s="20" customFormat="1" ht="18" customHeight="1" x14ac:dyDescent="0.15">
      <c r="A44" s="184" t="s">
        <v>22</v>
      </c>
      <c r="B44" s="185"/>
      <c r="C44" s="186"/>
      <c r="D44" s="259" t="s">
        <v>37</v>
      </c>
      <c r="E44" s="260"/>
      <c r="F44" s="260"/>
      <c r="G44" s="261"/>
      <c r="H44" s="262"/>
      <c r="I44" s="263"/>
      <c r="J44" s="263"/>
      <c r="K44" s="263"/>
      <c r="L44" s="263"/>
      <c r="M44" s="263"/>
      <c r="N44" s="263"/>
      <c r="O44" s="263"/>
      <c r="P44" s="263"/>
      <c r="Q44" s="263"/>
      <c r="R44" s="263"/>
      <c r="S44" s="263"/>
      <c r="T44" s="263"/>
      <c r="U44" s="264"/>
      <c r="V44" s="277"/>
      <c r="W44" s="278"/>
      <c r="X44" s="279"/>
    </row>
    <row r="45" spans="1:29" s="20" customFormat="1" ht="18" customHeight="1" x14ac:dyDescent="0.15">
      <c r="A45" s="184" t="s">
        <v>23</v>
      </c>
      <c r="B45" s="185"/>
      <c r="C45" s="186"/>
      <c r="D45" s="297" t="s">
        <v>129</v>
      </c>
      <c r="E45" s="298"/>
      <c r="F45" s="298"/>
      <c r="G45" s="282"/>
      <c r="H45" s="262"/>
      <c r="I45" s="263"/>
      <c r="J45" s="263"/>
      <c r="K45" s="263"/>
      <c r="L45" s="263"/>
      <c r="M45" s="263"/>
      <c r="N45" s="263"/>
      <c r="O45" s="263"/>
      <c r="P45" s="263"/>
      <c r="Q45" s="263"/>
      <c r="R45" s="263"/>
      <c r="S45" s="263"/>
      <c r="T45" s="263"/>
      <c r="U45" s="264"/>
      <c r="V45" s="265"/>
      <c r="W45" s="266"/>
      <c r="X45" s="267"/>
    </row>
    <row r="46" spans="1:29" s="20" customFormat="1" ht="18" customHeight="1" thickBot="1" x14ac:dyDescent="0.2">
      <c r="A46" s="296"/>
      <c r="B46" s="191"/>
      <c r="C46" s="192"/>
      <c r="D46" s="299"/>
      <c r="E46" s="239"/>
      <c r="F46" s="239"/>
      <c r="G46" s="240"/>
      <c r="H46" s="300"/>
      <c r="I46" s="301"/>
      <c r="J46" s="301"/>
      <c r="K46" s="301"/>
      <c r="L46" s="301"/>
      <c r="M46" s="301"/>
      <c r="N46" s="301"/>
      <c r="O46" s="301"/>
      <c r="P46" s="301"/>
      <c r="Q46" s="301"/>
      <c r="R46" s="301"/>
      <c r="S46" s="301"/>
      <c r="T46" s="301"/>
      <c r="U46" s="302"/>
      <c r="V46" s="303"/>
      <c r="W46" s="304"/>
      <c r="X46" s="305"/>
    </row>
    <row r="47" spans="1:29" s="20" customFormat="1" ht="24" customHeight="1" thickBot="1" x14ac:dyDescent="0.2">
      <c r="A47" s="283" t="s">
        <v>90</v>
      </c>
      <c r="B47" s="284"/>
      <c r="C47" s="284"/>
      <c r="D47" s="284"/>
      <c r="E47" s="284"/>
      <c r="F47" s="284"/>
      <c r="G47" s="284"/>
      <c r="H47" s="284"/>
      <c r="I47" s="284"/>
      <c r="J47" s="284"/>
      <c r="K47" s="284"/>
      <c r="L47" s="284"/>
      <c r="M47" s="284"/>
      <c r="N47" s="284"/>
      <c r="O47" s="284"/>
      <c r="P47" s="284"/>
      <c r="Q47" s="284"/>
      <c r="R47" s="284"/>
      <c r="S47" s="284"/>
      <c r="T47" s="284"/>
      <c r="U47" s="285"/>
      <c r="V47" s="286">
        <f>SUM(V32:X46)</f>
        <v>0</v>
      </c>
      <c r="W47" s="287"/>
      <c r="X47" s="288"/>
      <c r="Z47" s="289">
        <f>V47-U25</f>
        <v>0</v>
      </c>
      <c r="AA47" s="289"/>
      <c r="AB47" s="289"/>
      <c r="AC47" s="142" t="s">
        <v>137</v>
      </c>
    </row>
    <row r="48" spans="1:29" s="20" customFormat="1" ht="18" customHeight="1" x14ac:dyDescent="0.15">
      <c r="A48" s="290" t="s">
        <v>154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Z48" s="141" t="str">
        <f>IF(Z47&lt;0,"報告額が支給額を下回っています。正しくご報告ください。","")</f>
        <v/>
      </c>
    </row>
    <row r="49" spans="1:26" s="20" customFormat="1" ht="12" customHeight="1" x14ac:dyDescent="0.15">
      <c r="A49" s="66"/>
      <c r="B49" s="67"/>
      <c r="C49" s="68"/>
      <c r="D49" s="68"/>
      <c r="E49" s="68"/>
      <c r="F49" s="68"/>
      <c r="G49" s="68"/>
      <c r="H49" s="68"/>
      <c r="I49" s="68"/>
      <c r="J49" s="68"/>
      <c r="K49" s="68"/>
      <c r="L49" s="68"/>
      <c r="M49" s="68"/>
      <c r="N49" s="68"/>
      <c r="O49" s="68"/>
      <c r="P49" s="68"/>
      <c r="Q49" s="68"/>
      <c r="R49" s="68"/>
      <c r="S49" s="68"/>
      <c r="T49" s="68"/>
      <c r="U49" s="68"/>
      <c r="V49" s="68"/>
      <c r="W49" s="66"/>
      <c r="Z49" s="20" t="s">
        <v>138</v>
      </c>
    </row>
    <row r="50" spans="1:26" s="20" customFormat="1" ht="21" customHeight="1" x14ac:dyDescent="0.15">
      <c r="A50" s="291" t="s">
        <v>142</v>
      </c>
      <c r="B50" s="291"/>
      <c r="C50" s="291"/>
      <c r="D50" s="291"/>
      <c r="E50" s="291"/>
      <c r="F50" s="66"/>
      <c r="G50" s="66"/>
      <c r="H50" s="66"/>
      <c r="I50" s="66"/>
      <c r="J50" s="66"/>
      <c r="K50" s="66"/>
      <c r="L50" s="66"/>
      <c r="M50" s="66"/>
      <c r="N50" s="66"/>
      <c r="O50" s="66"/>
      <c r="P50" s="66"/>
      <c r="Q50" s="66"/>
      <c r="R50" s="66"/>
      <c r="Y50" s="24"/>
      <c r="Z50" s="24"/>
    </row>
    <row r="51" spans="1:26" s="20" customFormat="1" ht="21" customHeight="1" x14ac:dyDescent="0.15">
      <c r="A51" s="69"/>
      <c r="B51" s="70"/>
      <c r="C51" s="70"/>
      <c r="D51" s="70"/>
      <c r="E51" s="70"/>
      <c r="F51" s="70"/>
      <c r="G51" s="70"/>
      <c r="H51" s="70"/>
      <c r="I51" s="70"/>
      <c r="J51" s="70"/>
      <c r="K51" s="70"/>
      <c r="L51" s="70"/>
      <c r="M51" s="70"/>
      <c r="N51" s="70"/>
      <c r="O51" s="70"/>
      <c r="P51" s="70"/>
      <c r="Q51" s="70"/>
      <c r="R51" s="70"/>
      <c r="S51" s="33"/>
      <c r="T51" s="33"/>
      <c r="U51" s="33"/>
      <c r="V51" s="33"/>
      <c r="W51" s="33"/>
      <c r="X51" s="33"/>
      <c r="Y51" s="24"/>
      <c r="Z51" s="24"/>
    </row>
    <row r="52" spans="1:26" s="20" customFormat="1" ht="21" customHeight="1" x14ac:dyDescent="0.15">
      <c r="A52" s="71"/>
      <c r="B52" s="54"/>
      <c r="C52" s="54"/>
      <c r="D52" s="54"/>
      <c r="E52" s="54"/>
      <c r="F52" s="54"/>
      <c r="G52" s="54"/>
      <c r="H52" s="54"/>
      <c r="I52" s="54"/>
      <c r="J52" s="54"/>
      <c r="K52" s="54"/>
      <c r="L52" s="54"/>
      <c r="M52" s="54"/>
      <c r="N52" s="54"/>
      <c r="O52" s="54"/>
      <c r="P52" s="54"/>
      <c r="Q52" s="54"/>
      <c r="R52" s="54"/>
      <c r="S52" s="54"/>
      <c r="T52" s="54"/>
      <c r="U52" s="54"/>
      <c r="V52" s="54"/>
      <c r="W52" s="54"/>
      <c r="X52" s="33"/>
      <c r="Y52" s="24"/>
      <c r="Z52" s="24"/>
    </row>
    <row r="53" spans="1:26" s="20" customFormat="1" ht="21" customHeight="1" x14ac:dyDescent="0.15">
      <c r="A53" s="71"/>
      <c r="B53" s="54"/>
      <c r="C53" s="54"/>
      <c r="D53" s="54"/>
      <c r="E53" s="54"/>
      <c r="F53" s="54"/>
      <c r="G53" s="54"/>
      <c r="H53" s="54"/>
      <c r="I53" s="54"/>
      <c r="J53" s="54"/>
      <c r="K53" s="54"/>
      <c r="L53" s="54"/>
      <c r="M53" s="54"/>
      <c r="N53" s="54"/>
      <c r="O53" s="54"/>
      <c r="P53" s="54"/>
      <c r="Q53" s="54"/>
      <c r="R53" s="54"/>
      <c r="S53" s="54"/>
      <c r="T53" s="54"/>
      <c r="U53" s="54"/>
      <c r="V53" s="54"/>
      <c r="W53" s="54"/>
      <c r="X53" s="33"/>
      <c r="Y53" s="24"/>
      <c r="Z53" s="24"/>
    </row>
    <row r="54" spans="1:26" s="20" customFormat="1" ht="12" x14ac:dyDescent="0.15">
      <c r="A54" s="14"/>
      <c r="Y54" s="24"/>
      <c r="Z54" s="24"/>
    </row>
    <row r="55" spans="1:26" s="20" customFormat="1" x14ac:dyDescent="0.15">
      <c r="A55" s="14"/>
      <c r="O55" s="292" t="s">
        <v>150</v>
      </c>
      <c r="P55" s="293"/>
      <c r="Q55" s="293"/>
      <c r="R55" s="294"/>
      <c r="S55" s="292" t="s">
        <v>149</v>
      </c>
      <c r="T55" s="295"/>
      <c r="U55" s="292" t="s">
        <v>152</v>
      </c>
      <c r="V55" s="294"/>
      <c r="W55" s="86" t="s">
        <v>122</v>
      </c>
      <c r="X55" s="87"/>
    </row>
    <row r="56" spans="1:26" s="20" customFormat="1" ht="12" x14ac:dyDescent="0.15">
      <c r="A56" s="14"/>
      <c r="O56" s="172"/>
      <c r="P56" s="155"/>
      <c r="Q56" s="155"/>
      <c r="R56" s="156"/>
      <c r="S56" s="172"/>
      <c r="T56" s="156"/>
      <c r="U56" s="172"/>
      <c r="V56" s="156"/>
      <c r="W56" s="172"/>
      <c r="X56" s="156"/>
    </row>
    <row r="57" spans="1:26" s="20" customFormat="1" ht="18.75" customHeight="1" x14ac:dyDescent="0.15">
      <c r="A57" s="14"/>
      <c r="O57" s="166"/>
      <c r="P57" s="157"/>
      <c r="Q57" s="157"/>
      <c r="R57" s="158"/>
      <c r="S57" s="166"/>
      <c r="T57" s="158"/>
      <c r="U57" s="166"/>
      <c r="V57" s="158"/>
      <c r="W57" s="166"/>
      <c r="X57" s="158"/>
    </row>
    <row r="58" spans="1:26" s="20" customFormat="1" ht="12" x14ac:dyDescent="0.15">
      <c r="A58" s="14"/>
      <c r="O58" s="173"/>
      <c r="P58" s="163"/>
      <c r="Q58" s="163"/>
      <c r="R58" s="164"/>
      <c r="S58" s="173"/>
      <c r="T58" s="164"/>
      <c r="U58" s="173"/>
      <c r="V58" s="164"/>
      <c r="W58" s="173"/>
      <c r="X58" s="164"/>
    </row>
    <row r="59" spans="1:26" s="20" customFormat="1" ht="12" x14ac:dyDescent="0.15"/>
    <row r="60" spans="1:26" s="20" customFormat="1" ht="12" x14ac:dyDescent="0.15">
      <c r="A60" s="14"/>
      <c r="B60" s="72"/>
      <c r="C60" s="72"/>
      <c r="D60" s="72"/>
      <c r="E60" s="72"/>
      <c r="F60" s="72"/>
      <c r="G60" s="72"/>
      <c r="O60" s="73" t="s">
        <v>151</v>
      </c>
      <c r="P60" s="73"/>
      <c r="Q60" s="73"/>
      <c r="R60" s="73"/>
      <c r="S60" s="74"/>
      <c r="T60" s="75"/>
      <c r="U60" s="75"/>
      <c r="V60" s="75"/>
      <c r="W60" s="75"/>
      <c r="X60" s="76"/>
    </row>
    <row r="61" spans="1:26" s="20" customFormat="1" ht="19.5" customHeight="1" x14ac:dyDescent="0.15"/>
    <row r="62" spans="1:26" s="20" customFormat="1" ht="19.5" customHeight="1" x14ac:dyDescent="0.15"/>
    <row r="63" spans="1:26" s="20" customFormat="1" ht="19.5" customHeight="1" x14ac:dyDescent="0.15"/>
    <row r="64" spans="1:26"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9.5" customHeight="1" x14ac:dyDescent="0.15"/>
    <row r="95" s="20" customFormat="1" ht="19.5" customHeight="1" x14ac:dyDescent="0.15"/>
    <row r="96" s="20" customFormat="1" ht="19.5" customHeight="1" x14ac:dyDescent="0.15"/>
    <row r="97" s="20" customFormat="1" ht="12" x14ac:dyDescent="0.15"/>
    <row r="98" s="20" customFormat="1" ht="12" x14ac:dyDescent="0.15"/>
  </sheetData>
  <sheetProtection algorithmName="SHA-512" hashValue="QHWavobSu5VXrGgEZT4YvsLBRz1txiJ7SkSxaQpGHzjNbcZTTWJvwuJPPHNP/tHW7HVR+gXuz6XB4TLZFBztgQ==" saltValue="G2mvwTuEH3ztPkbqWiY6hg==" spinCount="100000" sheet="1" objects="1" scenarios="1" selectLockedCells="1"/>
  <mergeCells count="108">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V39:X39"/>
    <mergeCell ref="V34:X34"/>
    <mergeCell ref="D35:G35"/>
    <mergeCell ref="I35:J35"/>
    <mergeCell ref="V35:X35"/>
    <mergeCell ref="D36:G36"/>
    <mergeCell ref="H36:U36"/>
    <mergeCell ref="V36:X36"/>
    <mergeCell ref="D37:G37"/>
    <mergeCell ref="H37:U37"/>
    <mergeCell ref="A32:C35"/>
    <mergeCell ref="D32:G32"/>
    <mergeCell ref="I32:J32"/>
    <mergeCell ref="V32:X32"/>
    <mergeCell ref="D33:G33"/>
    <mergeCell ref="I33:J33"/>
    <mergeCell ref="V33:X33"/>
    <mergeCell ref="D34:G34"/>
    <mergeCell ref="I34:J34"/>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N17:P17"/>
    <mergeCell ref="R17:X17"/>
    <mergeCell ref="N18:P18"/>
    <mergeCell ref="R18:X18"/>
    <mergeCell ref="N19:P19"/>
    <mergeCell ref="R19:X19"/>
    <mergeCell ref="R11:X11"/>
    <mergeCell ref="N12:P12"/>
    <mergeCell ref="R12:X12"/>
    <mergeCell ref="R3:X3"/>
    <mergeCell ref="N4:P4"/>
    <mergeCell ref="R4:X4"/>
    <mergeCell ref="N5:P5"/>
    <mergeCell ref="R5:X5"/>
    <mergeCell ref="N6:P6"/>
    <mergeCell ref="R6:X6"/>
    <mergeCell ref="A13:M17"/>
    <mergeCell ref="N13:P13"/>
    <mergeCell ref="N14:P14"/>
    <mergeCell ref="R14:W14"/>
    <mergeCell ref="N15:P15"/>
    <mergeCell ref="N16:P16"/>
    <mergeCell ref="R16:X16"/>
    <mergeCell ref="N7:P7"/>
    <mergeCell ref="R7:X7"/>
    <mergeCell ref="N8:P8"/>
    <mergeCell ref="R8:X8"/>
    <mergeCell ref="A9:M11"/>
    <mergeCell ref="N9:P9"/>
    <mergeCell ref="R9:X9"/>
    <mergeCell ref="N10:P10"/>
    <mergeCell ref="R10:X10"/>
    <mergeCell ref="N11:P11"/>
  </mergeCells>
  <phoneticPr fontId="21"/>
  <conditionalFormatting sqref="Z47:AB47">
    <cfRule type="expression" dxfId="0" priority="1" stopIfTrue="1">
      <formula>"$Z$47&gt;$U$25"</formula>
    </cfRule>
  </conditionalFormatting>
  <dataValidations count="8">
    <dataValidation type="list" imeMode="off" allowBlank="1" showInputMessage="1" sqref="E28:E29 P26:P29 P22:P23">
      <formula1>"2021,2022"</formula1>
    </dataValidation>
    <dataValidation type="list" imeMode="off" allowBlank="1" showInputMessage="1" sqref="S22:S23 S26:S29 G28:G29 U1">
      <formula1>"4,5,6,7,8,9,10,11,12,1,2,3"</formula1>
    </dataValidation>
    <dataValidation type="list" imeMode="off" allowBlank="1" showInputMessage="1" sqref="U22:U23 U26:U29 I28:I29">
      <formula1>"1,2,3,4,5,6,7,8,9,10,11,12,13,14,15,16,17,18,19,20,21,22,23,24,25,26,27,28,29,30,31"</formula1>
    </dataValidation>
    <dataValidation type="list" imeMode="off" allowBlank="1" showInputMessage="1" showErrorMessage="1" sqref="W1">
      <formula1>"1,2,3,4,5,6,7,8,9,10,11,12,13,14,15,16,17,18,19,20,21,22,23,24,25,26,27,28,29,30,31"</formula1>
    </dataValidation>
    <dataValidation type="custom" imeMode="off" allowBlank="1" showInputMessage="1" showErrorMessage="1" errorTitle="研修生番号が一致しません" error="技術協力活用型・新興国市場開拓事業_x000a_(研修・専門家派遣事業)令和２年度繰越予算_x000a_研修生番号（21JK・・）を入力してください。_x000a__x000a_このメッセージが表示される場合は研修生番号と申請書が一致していません。_x000a_正しい事業・年度の申請書をご利用ください。_x000a__x000a_" sqref="D24:K24">
      <formula1>AND(MID(D24,1,4)="21JK",LEN(D24)=7)</formula1>
    </dataValidation>
    <dataValidation imeMode="off" allowBlank="1" showInputMessage="1" showErrorMessage="1" sqref="R20:X20 R18:X18 R16:X16 D25:K25 T32:T35 M32:M35"/>
    <dataValidation type="list" imeMode="off" allowBlank="1" showInputMessage="1" sqref="S1">
      <formula1>"2021,2022"</formula1>
    </dataValidation>
    <dataValidation type="whole" imeMode="off" operator="greaterThanOrEqual" allowBlank="1" showInputMessage="1" showErrorMessage="1" errorTitle="小数点以下は入力できません" error="小数点以下は入力できません" sqref="I32:J35 P32:P35 V36:X46">
      <formula1>0</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H95"/>
  <sheetViews>
    <sheetView showGridLines="0" showZeros="0" zoomScale="80" zoomScaleNormal="80" workbookViewId="0">
      <selection activeCell="T8" sqref="T8"/>
    </sheetView>
  </sheetViews>
  <sheetFormatPr defaultColWidth="9" defaultRowHeight="13.5" x14ac:dyDescent="0.15"/>
  <cols>
    <col min="1" max="6" width="9" style="19"/>
    <col min="7" max="22" width="4.875" style="19" customWidth="1"/>
    <col min="23" max="23" width="4.75" style="19" customWidth="1"/>
    <col min="24" max="24" width="5.125" style="19" customWidth="1"/>
    <col min="25" max="25" width="4.875" style="19" customWidth="1"/>
    <col min="26" max="26" width="5.375" style="19" customWidth="1"/>
    <col min="27" max="27" width="4.875" style="19" customWidth="1"/>
    <col min="28" max="28" width="7.125" style="19" customWidth="1"/>
    <col min="29" max="29" width="8.5" style="19" hidden="1" customWidth="1"/>
    <col min="30" max="30" width="5.875" style="19" hidden="1" customWidth="1"/>
    <col min="31" max="32" width="4.875" style="19" hidden="1" customWidth="1"/>
    <col min="33" max="33" width="37.375" style="19" customWidth="1"/>
    <col min="34" max="45" width="4.875" style="19" customWidth="1"/>
    <col min="46" max="16384" width="9" style="19"/>
  </cols>
  <sheetData>
    <row r="1" spans="1:33" ht="19.5" customHeight="1" x14ac:dyDescent="0.15">
      <c r="V1" s="375">
        <v>2017</v>
      </c>
      <c r="W1" s="375"/>
      <c r="X1" s="20" t="s">
        <v>0</v>
      </c>
      <c r="Y1" s="40">
        <v>5</v>
      </c>
      <c r="Z1" s="20" t="s">
        <v>1</v>
      </c>
      <c r="AA1" s="40">
        <v>1</v>
      </c>
      <c r="AB1" s="20" t="s">
        <v>2</v>
      </c>
    </row>
    <row r="2" spans="1:33" ht="19.5" customHeight="1" x14ac:dyDescent="0.15">
      <c r="A2" s="114" t="s">
        <v>127</v>
      </c>
      <c r="G2" s="19" t="s">
        <v>111</v>
      </c>
    </row>
    <row r="3" spans="1:33" ht="16.5" customHeight="1" x14ac:dyDescent="0.15">
      <c r="A3" s="114" t="s">
        <v>128</v>
      </c>
      <c r="R3" s="1"/>
      <c r="U3" s="376" t="s">
        <v>91</v>
      </c>
      <c r="V3" s="376"/>
      <c r="W3" s="376"/>
      <c r="X3" s="376"/>
      <c r="Y3" s="376"/>
      <c r="Z3" s="376"/>
      <c r="AA3" s="376"/>
      <c r="AB3" s="376"/>
    </row>
    <row r="4" spans="1:33" ht="16.5" customHeight="1" x14ac:dyDescent="0.15">
      <c r="R4" s="1" t="s">
        <v>3</v>
      </c>
      <c r="U4" s="368" t="s">
        <v>92</v>
      </c>
      <c r="V4" s="368"/>
      <c r="W4" s="368"/>
      <c r="X4" s="368"/>
      <c r="Y4" s="368"/>
      <c r="Z4" s="368"/>
      <c r="AA4" s="368"/>
      <c r="AB4" s="368"/>
    </row>
    <row r="5" spans="1:33" ht="16.5" customHeight="1" x14ac:dyDescent="0.15">
      <c r="R5" s="1" t="s">
        <v>52</v>
      </c>
      <c r="U5" s="368" t="s">
        <v>93</v>
      </c>
      <c r="V5" s="368"/>
      <c r="W5" s="368"/>
      <c r="X5" s="368"/>
      <c r="Y5" s="368"/>
      <c r="Z5" s="368"/>
      <c r="AA5" s="368"/>
      <c r="AB5" s="368"/>
    </row>
    <row r="6" spans="1:33" ht="16.5" customHeight="1" x14ac:dyDescent="0.15">
      <c r="R6" s="1" t="s">
        <v>4</v>
      </c>
      <c r="U6" s="368" t="s">
        <v>94</v>
      </c>
      <c r="V6" s="368"/>
      <c r="W6" s="368"/>
      <c r="X6" s="368"/>
      <c r="Y6" s="368"/>
      <c r="Z6" s="368"/>
      <c r="AA6" s="368"/>
      <c r="AB6" s="368"/>
      <c r="AG6" s="39"/>
    </row>
    <row r="7" spans="1:33" ht="16.5" customHeight="1" x14ac:dyDescent="0.15">
      <c r="H7" s="374" t="s">
        <v>53</v>
      </c>
      <c r="I7" s="374"/>
      <c r="J7" s="374"/>
      <c r="K7" s="374"/>
      <c r="L7" s="374"/>
      <c r="M7" s="374"/>
      <c r="N7" s="374"/>
      <c r="O7" s="374"/>
      <c r="P7" s="374"/>
      <c r="R7" s="1" t="s">
        <v>54</v>
      </c>
      <c r="U7" s="368" t="s">
        <v>95</v>
      </c>
      <c r="V7" s="368"/>
      <c r="W7" s="368"/>
      <c r="X7" s="368"/>
      <c r="Y7" s="368"/>
      <c r="Z7" s="368"/>
      <c r="AA7" s="368"/>
      <c r="AB7" s="368"/>
    </row>
    <row r="8" spans="1:33" ht="16.5" customHeight="1" x14ac:dyDescent="0.15">
      <c r="H8" s="374"/>
      <c r="I8" s="374"/>
      <c r="J8" s="374"/>
      <c r="K8" s="374"/>
      <c r="L8" s="374"/>
      <c r="M8" s="374"/>
      <c r="N8" s="374"/>
      <c r="O8" s="374"/>
      <c r="P8" s="374"/>
      <c r="R8" s="1" t="s">
        <v>55</v>
      </c>
      <c r="U8" s="368" t="s">
        <v>96</v>
      </c>
      <c r="V8" s="368"/>
      <c r="W8" s="368"/>
      <c r="X8" s="368"/>
      <c r="Y8" s="368"/>
      <c r="Z8" s="368"/>
      <c r="AA8" s="368"/>
      <c r="AB8" s="368"/>
    </row>
    <row r="9" spans="1:33" ht="16.5" customHeight="1" x14ac:dyDescent="0.15">
      <c r="R9" s="1" t="s">
        <v>56</v>
      </c>
      <c r="U9" s="368" t="s">
        <v>97</v>
      </c>
      <c r="V9" s="368"/>
      <c r="W9" s="368"/>
      <c r="X9" s="368"/>
      <c r="Y9" s="368"/>
      <c r="Z9" s="368"/>
      <c r="AA9" s="368"/>
      <c r="AB9" s="21" t="s">
        <v>5</v>
      </c>
      <c r="AG9" s="39"/>
    </row>
    <row r="10" spans="1:33" ht="16.5" customHeight="1" x14ac:dyDescent="0.15">
      <c r="R10" s="1" t="s">
        <v>57</v>
      </c>
      <c r="U10" s="368" t="s">
        <v>98</v>
      </c>
      <c r="V10" s="368"/>
      <c r="W10" s="368"/>
      <c r="X10" s="368"/>
      <c r="Y10" s="368"/>
      <c r="Z10" s="368"/>
      <c r="AA10" s="368"/>
      <c r="AB10" s="368"/>
    </row>
    <row r="11" spans="1:33" ht="16.5" customHeight="1" x14ac:dyDescent="0.15">
      <c r="R11" s="1" t="s">
        <v>58</v>
      </c>
      <c r="U11" s="368" t="s">
        <v>99</v>
      </c>
      <c r="V11" s="368"/>
      <c r="W11" s="368"/>
      <c r="X11" s="368"/>
      <c r="Y11" s="368"/>
      <c r="Z11" s="368"/>
      <c r="AA11" s="368"/>
      <c r="AB11" s="368"/>
    </row>
    <row r="12" spans="1:33" ht="16.5" customHeight="1" x14ac:dyDescent="0.15">
      <c r="R12" s="1" t="s">
        <v>59</v>
      </c>
      <c r="U12" s="368">
        <v>123456</v>
      </c>
      <c r="V12" s="368"/>
      <c r="W12" s="368"/>
      <c r="X12" s="368"/>
      <c r="Y12" s="368"/>
      <c r="Z12" s="368"/>
      <c r="AA12" s="368"/>
      <c r="AB12" s="368"/>
    </row>
    <row r="13" spans="1:33" ht="18" customHeight="1" x14ac:dyDescent="0.15">
      <c r="R13" s="20"/>
    </row>
    <row r="14" spans="1:33" ht="9" customHeight="1" x14ac:dyDescent="0.15"/>
    <row r="15" spans="1:33" ht="18" customHeight="1" thickBot="1" x14ac:dyDescent="0.2"/>
    <row r="16" spans="1:33" s="20" customFormat="1" ht="19.5" customHeight="1" x14ac:dyDescent="0.15">
      <c r="G16" s="370" t="s">
        <v>61</v>
      </c>
      <c r="H16" s="364"/>
      <c r="I16" s="365"/>
      <c r="J16" s="310">
        <v>1299999</v>
      </c>
      <c r="K16" s="311"/>
      <c r="L16" s="311"/>
      <c r="M16" s="311"/>
      <c r="N16" s="311"/>
      <c r="O16" s="311"/>
      <c r="P16" s="311"/>
      <c r="Q16" s="312"/>
      <c r="R16" s="306" t="s">
        <v>60</v>
      </c>
      <c r="S16" s="307"/>
      <c r="T16" s="308"/>
      <c r="U16" s="41">
        <v>2016</v>
      </c>
      <c r="V16" s="22" t="s">
        <v>13</v>
      </c>
      <c r="W16" s="42">
        <v>6</v>
      </c>
      <c r="X16" s="22" t="s">
        <v>14</v>
      </c>
      <c r="Y16" s="42">
        <v>8</v>
      </c>
      <c r="Z16" s="22" t="s">
        <v>16</v>
      </c>
      <c r="AA16" s="22"/>
      <c r="AB16" s="23"/>
      <c r="AG16" s="313"/>
    </row>
    <row r="17" spans="7:34" s="20" customFormat="1" ht="19.5" customHeight="1" x14ac:dyDescent="0.15">
      <c r="G17" s="227" t="s">
        <v>62</v>
      </c>
      <c r="H17" s="228"/>
      <c r="I17" s="229"/>
      <c r="J17" s="371" t="s">
        <v>100</v>
      </c>
      <c r="K17" s="372"/>
      <c r="L17" s="372"/>
      <c r="M17" s="372"/>
      <c r="N17" s="372"/>
      <c r="O17" s="372"/>
      <c r="P17" s="372"/>
      <c r="Q17" s="373"/>
      <c r="R17" s="94"/>
      <c r="S17" s="1"/>
      <c r="T17" s="2"/>
      <c r="U17" s="43">
        <v>2016</v>
      </c>
      <c r="V17" s="24" t="s">
        <v>13</v>
      </c>
      <c r="W17" s="44">
        <v>12</v>
      </c>
      <c r="X17" s="24" t="s">
        <v>14</v>
      </c>
      <c r="Y17" s="44">
        <v>2</v>
      </c>
      <c r="Z17" s="24" t="s">
        <v>15</v>
      </c>
      <c r="AA17" s="24"/>
      <c r="AB17" s="25"/>
      <c r="AC17" s="20">
        <f>IF(OR(U16=0,W16=0,Y16=0,U17=0,W17=0,Y17=0),0,DATE(U17,W17,Y17)-DATE(U16,W16,Y16)+1)</f>
        <v>178</v>
      </c>
      <c r="AG17" s="313"/>
    </row>
    <row r="18" spans="7:34" s="20" customFormat="1" ht="19.5" customHeight="1" x14ac:dyDescent="0.15">
      <c r="G18" s="108"/>
      <c r="H18" s="109"/>
      <c r="I18" s="110"/>
      <c r="J18" s="111"/>
      <c r="K18" s="112"/>
      <c r="L18" s="112"/>
      <c r="M18" s="112"/>
      <c r="N18" s="112"/>
      <c r="O18" s="112"/>
      <c r="P18" s="112"/>
      <c r="Q18" s="113"/>
      <c r="R18" s="95"/>
      <c r="S18" s="96"/>
      <c r="T18" s="97"/>
      <c r="U18" s="26"/>
      <c r="V18" s="27"/>
      <c r="W18" s="27" t="s">
        <v>63</v>
      </c>
      <c r="X18" s="27"/>
      <c r="Y18" s="27"/>
      <c r="Z18" s="107">
        <f>AD18</f>
        <v>167</v>
      </c>
      <c r="AA18" s="107"/>
      <c r="AB18" s="28" t="s">
        <v>64</v>
      </c>
      <c r="AD18" s="20">
        <f>AC17-AA20-AA22</f>
        <v>167</v>
      </c>
      <c r="AG18" s="39"/>
    </row>
    <row r="19" spans="7:34" s="20" customFormat="1" ht="19.5" customHeight="1" x14ac:dyDescent="0.15">
      <c r="G19" s="184" t="s">
        <v>65</v>
      </c>
      <c r="H19" s="185"/>
      <c r="I19" s="186"/>
      <c r="J19" s="49"/>
      <c r="K19" s="80" t="s">
        <v>66</v>
      </c>
      <c r="L19" s="80"/>
      <c r="M19" s="29"/>
      <c r="N19" s="50"/>
      <c r="O19" s="80" t="s">
        <v>67</v>
      </c>
      <c r="P19" s="80"/>
      <c r="Q19" s="31"/>
      <c r="R19" s="197" t="s">
        <v>110</v>
      </c>
      <c r="S19" s="185"/>
      <c r="T19" s="186"/>
      <c r="U19" s="47">
        <v>2016</v>
      </c>
      <c r="V19" s="29" t="s">
        <v>13</v>
      </c>
      <c r="W19" s="48">
        <v>8</v>
      </c>
      <c r="X19" s="29" t="s">
        <v>14</v>
      </c>
      <c r="Y19" s="48">
        <v>1</v>
      </c>
      <c r="Z19" s="29" t="s">
        <v>16</v>
      </c>
      <c r="AA19" s="29"/>
      <c r="AB19" s="30"/>
      <c r="AG19" s="313"/>
    </row>
    <row r="20" spans="7:34" s="20" customFormat="1" ht="19.5" customHeight="1" x14ac:dyDescent="0.15">
      <c r="G20" s="187"/>
      <c r="H20" s="188"/>
      <c r="I20" s="189"/>
      <c r="J20" s="53"/>
      <c r="K20" s="81" t="s">
        <v>69</v>
      </c>
      <c r="L20" s="81"/>
      <c r="M20" s="54"/>
      <c r="N20" s="54"/>
      <c r="O20" s="54"/>
      <c r="P20" s="54"/>
      <c r="Q20" s="55"/>
      <c r="R20" s="193"/>
      <c r="S20" s="191"/>
      <c r="T20" s="192"/>
      <c r="U20" s="51">
        <v>2016</v>
      </c>
      <c r="V20" s="24" t="s">
        <v>13</v>
      </c>
      <c r="W20" s="52">
        <v>8</v>
      </c>
      <c r="X20" s="24" t="s">
        <v>14</v>
      </c>
      <c r="Y20" s="52">
        <v>5</v>
      </c>
      <c r="Z20" s="24" t="s">
        <v>68</v>
      </c>
      <c r="AA20" s="24">
        <f>IF(OR(U19=0,W19=0,Y19=0,U20=0,W20=0,Y20=0),0,DATE(U20,W20,Y20)-DATE(U19,W19,Y19)+1)</f>
        <v>5</v>
      </c>
      <c r="AB20" s="25" t="s">
        <v>51</v>
      </c>
      <c r="AG20" s="314"/>
    </row>
    <row r="21" spans="7:34" s="20" customFormat="1" ht="19.5" customHeight="1" x14ac:dyDescent="0.15">
      <c r="G21" s="184" t="s">
        <v>71</v>
      </c>
      <c r="H21" s="185"/>
      <c r="I21" s="186"/>
      <c r="J21" s="56">
        <v>2016</v>
      </c>
      <c r="K21" s="24" t="s">
        <v>13</v>
      </c>
      <c r="L21" s="57">
        <v>4</v>
      </c>
      <c r="M21" s="24" t="s">
        <v>14</v>
      </c>
      <c r="N21" s="57">
        <v>20</v>
      </c>
      <c r="O21" s="24" t="s">
        <v>16</v>
      </c>
      <c r="P21" s="24"/>
      <c r="Q21" s="32"/>
      <c r="R21" s="197" t="s">
        <v>70</v>
      </c>
      <c r="S21" s="198"/>
      <c r="T21" s="199"/>
      <c r="U21" s="47">
        <v>2016</v>
      </c>
      <c r="V21" s="29" t="s">
        <v>13</v>
      </c>
      <c r="W21" s="48">
        <v>9</v>
      </c>
      <c r="X21" s="29" t="s">
        <v>14</v>
      </c>
      <c r="Y21" s="48">
        <v>1</v>
      </c>
      <c r="Z21" s="29" t="s">
        <v>16</v>
      </c>
      <c r="AA21" s="29"/>
      <c r="AB21" s="30"/>
      <c r="AG21" s="313"/>
    </row>
    <row r="22" spans="7:34" s="20" customFormat="1" ht="19.5" customHeight="1" x14ac:dyDescent="0.15">
      <c r="G22" s="296"/>
      <c r="H22" s="191"/>
      <c r="I22" s="192"/>
      <c r="J22" s="45">
        <v>2016</v>
      </c>
      <c r="K22" s="24" t="s">
        <v>13</v>
      </c>
      <c r="L22" s="46">
        <v>6</v>
      </c>
      <c r="M22" s="24" t="s">
        <v>14</v>
      </c>
      <c r="N22" s="46">
        <v>7</v>
      </c>
      <c r="O22" s="24" t="s">
        <v>15</v>
      </c>
      <c r="P22" s="24"/>
      <c r="Q22" s="32"/>
      <c r="R22" s="221"/>
      <c r="S22" s="222"/>
      <c r="T22" s="223"/>
      <c r="U22" s="58">
        <v>2016</v>
      </c>
      <c r="V22" s="33" t="s">
        <v>13</v>
      </c>
      <c r="W22" s="59">
        <v>9</v>
      </c>
      <c r="X22" s="33" t="s">
        <v>14</v>
      </c>
      <c r="Y22" s="59">
        <v>6</v>
      </c>
      <c r="Z22" s="33" t="s">
        <v>68</v>
      </c>
      <c r="AA22" s="33">
        <f>IF(OR(U21=0,W21=0,Y21=0,U22=0,W22=0,Y22=0),0,DATE(U22,W22,Y22)-DATE(U21,W21,Y21)+1)</f>
        <v>6</v>
      </c>
      <c r="AB22" s="34" t="s">
        <v>51</v>
      </c>
      <c r="AG22" s="314"/>
    </row>
    <row r="23" spans="7:34" s="20" customFormat="1" ht="19.5" customHeight="1" thickBot="1" x14ac:dyDescent="0.2">
      <c r="G23" s="194"/>
      <c r="H23" s="195"/>
      <c r="I23" s="196"/>
      <c r="J23" s="60"/>
      <c r="K23" s="35"/>
      <c r="L23" s="35"/>
      <c r="M23" s="35"/>
      <c r="N23" s="35"/>
      <c r="O23" s="35"/>
      <c r="P23" s="35"/>
      <c r="Q23" s="61"/>
      <c r="R23" s="90"/>
      <c r="S23" s="91"/>
      <c r="T23" s="92"/>
      <c r="U23" s="60"/>
      <c r="V23" s="35"/>
      <c r="W23" s="35"/>
      <c r="X23" s="35"/>
      <c r="Y23" s="35"/>
      <c r="Z23" s="35"/>
      <c r="AA23" s="35"/>
      <c r="AB23" s="62"/>
    </row>
    <row r="24" spans="7:34" s="20" customFormat="1" ht="19.5" customHeight="1" x14ac:dyDescent="0.15"/>
    <row r="25" spans="7:34" s="20" customFormat="1" ht="27" customHeight="1" thickBot="1" x14ac:dyDescent="0.2">
      <c r="G25" s="36" t="s">
        <v>17</v>
      </c>
    </row>
    <row r="26" spans="7:34" s="20" customFormat="1" ht="19.5" customHeight="1" x14ac:dyDescent="0.15">
      <c r="G26" s="354" t="s">
        <v>18</v>
      </c>
      <c r="H26" s="355"/>
      <c r="I26" s="356"/>
      <c r="J26" s="363" t="s">
        <v>24</v>
      </c>
      <c r="K26" s="364"/>
      <c r="L26" s="364"/>
      <c r="M26" s="365"/>
      <c r="N26" s="363" t="s">
        <v>72</v>
      </c>
      <c r="O26" s="364"/>
      <c r="P26" s="364"/>
      <c r="Q26" s="364"/>
      <c r="R26" s="364"/>
      <c r="S26" s="364"/>
      <c r="T26" s="364"/>
      <c r="U26" s="364"/>
      <c r="V26" s="364"/>
      <c r="W26" s="364"/>
      <c r="X26" s="364"/>
      <c r="Y26" s="364"/>
      <c r="Z26" s="365"/>
      <c r="AA26" s="363" t="s">
        <v>73</v>
      </c>
      <c r="AB26" s="369"/>
      <c r="AG26" s="39"/>
      <c r="AH26" s="39"/>
    </row>
    <row r="27" spans="7:34" s="20" customFormat="1" ht="19.5" customHeight="1" x14ac:dyDescent="0.15">
      <c r="G27" s="280" t="s">
        <v>19</v>
      </c>
      <c r="H27" s="357"/>
      <c r="I27" s="358"/>
      <c r="J27" s="259" t="s">
        <v>74</v>
      </c>
      <c r="K27" s="260"/>
      <c r="L27" s="260"/>
      <c r="M27" s="362"/>
      <c r="N27" s="3" t="s">
        <v>75</v>
      </c>
      <c r="O27" s="309">
        <v>2300</v>
      </c>
      <c r="P27" s="309"/>
      <c r="Q27" s="4" t="s">
        <v>41</v>
      </c>
      <c r="R27" s="4" t="s">
        <v>42</v>
      </c>
      <c r="S27" s="63">
        <v>616</v>
      </c>
      <c r="T27" s="4" t="s">
        <v>43</v>
      </c>
      <c r="U27" s="4" t="s">
        <v>44</v>
      </c>
      <c r="V27" s="63">
        <v>1</v>
      </c>
      <c r="W27" s="4" t="s">
        <v>45</v>
      </c>
      <c r="X27" s="4"/>
      <c r="Y27" s="63">
        <v>2</v>
      </c>
      <c r="Z27" s="5" t="s">
        <v>46</v>
      </c>
      <c r="AA27" s="315">
        <f>IF(Y27="",O27*S27*V27,O27*S27*V27/Y27)</f>
        <v>708400</v>
      </c>
      <c r="AB27" s="316"/>
      <c r="AG27" s="313"/>
      <c r="AH27" s="39"/>
    </row>
    <row r="28" spans="7:34" s="20" customFormat="1" ht="19.5" customHeight="1" x14ac:dyDescent="0.15">
      <c r="G28" s="238"/>
      <c r="H28" s="239"/>
      <c r="I28" s="240"/>
      <c r="J28" s="248" t="s">
        <v>76</v>
      </c>
      <c r="K28" s="249"/>
      <c r="L28" s="249"/>
      <c r="M28" s="250"/>
      <c r="N28" s="6" t="s">
        <v>77</v>
      </c>
      <c r="O28" s="319">
        <v>1300</v>
      </c>
      <c r="P28" s="319"/>
      <c r="Q28" s="7" t="s">
        <v>41</v>
      </c>
      <c r="R28" s="7" t="s">
        <v>42</v>
      </c>
      <c r="S28" s="64">
        <v>80</v>
      </c>
      <c r="T28" s="7" t="s">
        <v>43</v>
      </c>
      <c r="U28" s="7" t="s">
        <v>44</v>
      </c>
      <c r="V28" s="64">
        <v>2</v>
      </c>
      <c r="W28" s="7" t="s">
        <v>45</v>
      </c>
      <c r="X28" s="7"/>
      <c r="Y28" s="64"/>
      <c r="Z28" s="8" t="s">
        <v>46</v>
      </c>
      <c r="AA28" s="317">
        <f>IF(Y28="",O28*S28*V28,O28*S28*V28/Y28)</f>
        <v>208000</v>
      </c>
      <c r="AB28" s="318"/>
      <c r="AG28" s="314"/>
      <c r="AH28" s="39"/>
    </row>
    <row r="29" spans="7:34" s="20" customFormat="1" ht="19.5" customHeight="1" x14ac:dyDescent="0.15">
      <c r="G29" s="238"/>
      <c r="H29" s="239"/>
      <c r="I29" s="240"/>
      <c r="J29" s="248" t="s">
        <v>78</v>
      </c>
      <c r="K29" s="249"/>
      <c r="L29" s="249"/>
      <c r="M29" s="250"/>
      <c r="N29" s="6" t="s">
        <v>77</v>
      </c>
      <c r="O29" s="319">
        <v>2000</v>
      </c>
      <c r="P29" s="319"/>
      <c r="Q29" s="7" t="s">
        <v>41</v>
      </c>
      <c r="R29" s="7" t="s">
        <v>42</v>
      </c>
      <c r="S29" s="64">
        <v>10</v>
      </c>
      <c r="T29" s="7" t="s">
        <v>43</v>
      </c>
      <c r="U29" s="7" t="s">
        <v>44</v>
      </c>
      <c r="V29" s="64">
        <v>2</v>
      </c>
      <c r="W29" s="7" t="s">
        <v>45</v>
      </c>
      <c r="X29" s="7"/>
      <c r="Y29" s="64"/>
      <c r="Z29" s="8" t="s">
        <v>46</v>
      </c>
      <c r="AA29" s="317">
        <f>IF(Y29="",O29*S29*V29,O29*S29*V29/Y29)</f>
        <v>40000</v>
      </c>
      <c r="AB29" s="318"/>
      <c r="AG29" s="314"/>
      <c r="AH29" s="39"/>
    </row>
    <row r="30" spans="7:34" s="20" customFormat="1" ht="19.5" customHeight="1" x14ac:dyDescent="0.15">
      <c r="G30" s="238"/>
      <c r="H30" s="239"/>
      <c r="I30" s="240"/>
      <c r="J30" s="255" t="s">
        <v>79</v>
      </c>
      <c r="K30" s="256"/>
      <c r="L30" s="256"/>
      <c r="M30" s="257"/>
      <c r="N30" s="9" t="s">
        <v>77</v>
      </c>
      <c r="O30" s="320">
        <v>4000</v>
      </c>
      <c r="P30" s="320"/>
      <c r="Q30" s="10" t="s">
        <v>41</v>
      </c>
      <c r="R30" s="10" t="s">
        <v>42</v>
      </c>
      <c r="S30" s="65">
        <v>5</v>
      </c>
      <c r="T30" s="10" t="s">
        <v>43</v>
      </c>
      <c r="U30" s="10" t="s">
        <v>44</v>
      </c>
      <c r="V30" s="65">
        <v>1</v>
      </c>
      <c r="W30" s="10" t="s">
        <v>45</v>
      </c>
      <c r="X30" s="10"/>
      <c r="Y30" s="65"/>
      <c r="Z30" s="11" t="s">
        <v>46</v>
      </c>
      <c r="AA30" s="321">
        <f>IF(Y30="",O30*S30*V30,O30*S30*V30/Y30)</f>
        <v>20000</v>
      </c>
      <c r="AB30" s="322"/>
      <c r="AG30" s="314"/>
      <c r="AH30" s="39"/>
    </row>
    <row r="31" spans="7:34" s="20" customFormat="1" ht="19.5" customHeight="1" x14ac:dyDescent="0.15">
      <c r="G31" s="280" t="s">
        <v>20</v>
      </c>
      <c r="H31" s="281"/>
      <c r="I31" s="282"/>
      <c r="J31" s="259" t="s">
        <v>80</v>
      </c>
      <c r="K31" s="260"/>
      <c r="L31" s="260"/>
      <c r="M31" s="261"/>
      <c r="N31" s="330" t="s">
        <v>101</v>
      </c>
      <c r="O31" s="331"/>
      <c r="P31" s="331"/>
      <c r="Q31" s="331"/>
      <c r="R31" s="331"/>
      <c r="S31" s="331"/>
      <c r="T31" s="331"/>
      <c r="U31" s="331"/>
      <c r="V31" s="331"/>
      <c r="W31" s="331"/>
      <c r="X31" s="331"/>
      <c r="Y31" s="331"/>
      <c r="Z31" s="332"/>
      <c r="AA31" s="333">
        <v>30000</v>
      </c>
      <c r="AB31" s="334"/>
      <c r="AG31" s="39"/>
      <c r="AH31" s="39"/>
    </row>
    <row r="32" spans="7:34" s="20" customFormat="1" ht="19.5" customHeight="1" x14ac:dyDescent="0.15">
      <c r="G32" s="238"/>
      <c r="H32" s="239"/>
      <c r="I32" s="240"/>
      <c r="J32" s="248" t="s">
        <v>81</v>
      </c>
      <c r="K32" s="249"/>
      <c r="L32" s="249"/>
      <c r="M32" s="250"/>
      <c r="N32" s="327" t="s">
        <v>102</v>
      </c>
      <c r="O32" s="328"/>
      <c r="P32" s="328"/>
      <c r="Q32" s="328"/>
      <c r="R32" s="328"/>
      <c r="S32" s="328"/>
      <c r="T32" s="328"/>
      <c r="U32" s="328"/>
      <c r="V32" s="328"/>
      <c r="W32" s="328"/>
      <c r="X32" s="328"/>
      <c r="Y32" s="328"/>
      <c r="Z32" s="329"/>
      <c r="AA32" s="336">
        <v>10000</v>
      </c>
      <c r="AB32" s="337"/>
      <c r="AG32" s="39"/>
      <c r="AH32" s="39"/>
    </row>
    <row r="33" spans="7:34" s="20" customFormat="1" ht="19.5" customHeight="1" x14ac:dyDescent="0.15">
      <c r="G33" s="238"/>
      <c r="H33" s="239"/>
      <c r="I33" s="240"/>
      <c r="J33" s="248" t="s">
        <v>82</v>
      </c>
      <c r="K33" s="249"/>
      <c r="L33" s="249"/>
      <c r="M33" s="250"/>
      <c r="N33" s="327" t="s">
        <v>103</v>
      </c>
      <c r="O33" s="328"/>
      <c r="P33" s="328"/>
      <c r="Q33" s="328"/>
      <c r="R33" s="328"/>
      <c r="S33" s="328"/>
      <c r="T33" s="328"/>
      <c r="U33" s="328"/>
      <c r="V33" s="328"/>
      <c r="W33" s="328"/>
      <c r="X33" s="328"/>
      <c r="Y33" s="328"/>
      <c r="Z33" s="329"/>
      <c r="AA33" s="366">
        <v>3000</v>
      </c>
      <c r="AB33" s="367"/>
      <c r="AG33" s="39"/>
      <c r="AH33" s="39"/>
    </row>
    <row r="34" spans="7:34" s="20" customFormat="1" ht="19.5" customHeight="1" x14ac:dyDescent="0.15">
      <c r="G34" s="238"/>
      <c r="H34" s="239"/>
      <c r="I34" s="240"/>
      <c r="J34" s="248" t="s">
        <v>83</v>
      </c>
      <c r="K34" s="249"/>
      <c r="L34" s="249"/>
      <c r="M34" s="250"/>
      <c r="N34" s="327" t="s">
        <v>104</v>
      </c>
      <c r="O34" s="328"/>
      <c r="P34" s="328"/>
      <c r="Q34" s="328"/>
      <c r="R34" s="328"/>
      <c r="S34" s="328"/>
      <c r="T34" s="328"/>
      <c r="U34" s="328"/>
      <c r="V34" s="328"/>
      <c r="W34" s="328"/>
      <c r="X34" s="328"/>
      <c r="Y34" s="328"/>
      <c r="Z34" s="329"/>
      <c r="AA34" s="350">
        <v>10000</v>
      </c>
      <c r="AB34" s="351"/>
      <c r="AG34" s="39"/>
      <c r="AH34" s="39"/>
    </row>
    <row r="35" spans="7:34" s="20" customFormat="1" ht="19.5" customHeight="1" x14ac:dyDescent="0.15">
      <c r="G35" s="238"/>
      <c r="H35" s="239"/>
      <c r="I35" s="240"/>
      <c r="J35" s="255" t="s">
        <v>84</v>
      </c>
      <c r="K35" s="256"/>
      <c r="L35" s="256"/>
      <c r="M35" s="257"/>
      <c r="N35" s="345" t="s">
        <v>105</v>
      </c>
      <c r="O35" s="346"/>
      <c r="P35" s="346"/>
      <c r="Q35" s="346"/>
      <c r="R35" s="346"/>
      <c r="S35" s="346"/>
      <c r="T35" s="346"/>
      <c r="U35" s="346"/>
      <c r="V35" s="346"/>
      <c r="W35" s="346"/>
      <c r="X35" s="346"/>
      <c r="Y35" s="346"/>
      <c r="Z35" s="347"/>
      <c r="AA35" s="352">
        <v>2000</v>
      </c>
      <c r="AB35" s="353"/>
      <c r="AG35" s="39"/>
      <c r="AH35" s="39"/>
    </row>
    <row r="36" spans="7:34" s="20" customFormat="1" ht="19.5" customHeight="1" x14ac:dyDescent="0.15">
      <c r="G36" s="280" t="s">
        <v>21</v>
      </c>
      <c r="H36" s="281"/>
      <c r="I36" s="282"/>
      <c r="J36" s="259" t="s">
        <v>85</v>
      </c>
      <c r="K36" s="260"/>
      <c r="L36" s="260"/>
      <c r="M36" s="261"/>
      <c r="N36" s="330" t="s">
        <v>106</v>
      </c>
      <c r="O36" s="331"/>
      <c r="P36" s="331"/>
      <c r="Q36" s="331"/>
      <c r="R36" s="331"/>
      <c r="S36" s="331"/>
      <c r="T36" s="331"/>
      <c r="U36" s="331"/>
      <c r="V36" s="331"/>
      <c r="W36" s="331"/>
      <c r="X36" s="331"/>
      <c r="Y36" s="331"/>
      <c r="Z36" s="332"/>
      <c r="AA36" s="333">
        <v>68000</v>
      </c>
      <c r="AB36" s="334"/>
      <c r="AG36" s="39"/>
      <c r="AH36" s="39"/>
    </row>
    <row r="37" spans="7:34" s="20" customFormat="1" ht="19.5" customHeight="1" x14ac:dyDescent="0.15">
      <c r="G37" s="238"/>
      <c r="H37" s="239"/>
      <c r="I37" s="240"/>
      <c r="J37" s="248" t="s">
        <v>86</v>
      </c>
      <c r="K37" s="249"/>
      <c r="L37" s="249"/>
      <c r="M37" s="250"/>
      <c r="N37" s="327" t="s">
        <v>107</v>
      </c>
      <c r="O37" s="328"/>
      <c r="P37" s="328"/>
      <c r="Q37" s="328"/>
      <c r="R37" s="328"/>
      <c r="S37" s="328"/>
      <c r="T37" s="328"/>
      <c r="U37" s="328"/>
      <c r="V37" s="328"/>
      <c r="W37" s="328"/>
      <c r="X37" s="328"/>
      <c r="Y37" s="328"/>
      <c r="Z37" s="329"/>
      <c r="AA37" s="336">
        <v>5000</v>
      </c>
      <c r="AB37" s="337"/>
      <c r="AG37" s="39"/>
      <c r="AH37" s="39"/>
    </row>
    <row r="38" spans="7:34" s="20" customFormat="1" ht="19.5" customHeight="1" x14ac:dyDescent="0.15">
      <c r="G38" s="238"/>
      <c r="H38" s="239"/>
      <c r="I38" s="240"/>
      <c r="J38" s="255" t="s">
        <v>87</v>
      </c>
      <c r="K38" s="256"/>
      <c r="L38" s="256"/>
      <c r="M38" s="257"/>
      <c r="N38" s="345" t="s">
        <v>108</v>
      </c>
      <c r="O38" s="346"/>
      <c r="P38" s="346"/>
      <c r="Q38" s="346"/>
      <c r="R38" s="346"/>
      <c r="S38" s="346"/>
      <c r="T38" s="346"/>
      <c r="U38" s="346"/>
      <c r="V38" s="346"/>
      <c r="W38" s="346"/>
      <c r="X38" s="346"/>
      <c r="Y38" s="346"/>
      <c r="Z38" s="347"/>
      <c r="AA38" s="348">
        <v>5000</v>
      </c>
      <c r="AB38" s="349"/>
      <c r="AG38" s="39"/>
      <c r="AH38" s="39"/>
    </row>
    <row r="39" spans="7:34" s="20" customFormat="1" ht="19.5" customHeight="1" x14ac:dyDescent="0.15">
      <c r="G39" s="184" t="s">
        <v>22</v>
      </c>
      <c r="H39" s="185"/>
      <c r="I39" s="186"/>
      <c r="J39" s="259" t="s">
        <v>88</v>
      </c>
      <c r="K39" s="260"/>
      <c r="L39" s="260"/>
      <c r="M39" s="261"/>
      <c r="N39" s="330" t="s">
        <v>109</v>
      </c>
      <c r="O39" s="331"/>
      <c r="P39" s="331"/>
      <c r="Q39" s="331"/>
      <c r="R39" s="331"/>
      <c r="S39" s="331"/>
      <c r="T39" s="331"/>
      <c r="U39" s="331"/>
      <c r="V39" s="331"/>
      <c r="W39" s="331"/>
      <c r="X39" s="331"/>
      <c r="Y39" s="331"/>
      <c r="Z39" s="332"/>
      <c r="AA39" s="338">
        <v>6000</v>
      </c>
      <c r="AB39" s="339"/>
      <c r="AG39" s="39"/>
      <c r="AH39" s="39"/>
    </row>
    <row r="40" spans="7:34" s="20" customFormat="1" ht="19.5" customHeight="1" x14ac:dyDescent="0.15">
      <c r="G40" s="184" t="s">
        <v>23</v>
      </c>
      <c r="H40" s="185"/>
      <c r="I40" s="186"/>
      <c r="J40" s="297" t="s">
        <v>89</v>
      </c>
      <c r="K40" s="298"/>
      <c r="L40" s="298"/>
      <c r="M40" s="282"/>
      <c r="N40" s="330"/>
      <c r="O40" s="331"/>
      <c r="P40" s="331"/>
      <c r="Q40" s="331"/>
      <c r="R40" s="331"/>
      <c r="S40" s="331"/>
      <c r="T40" s="331"/>
      <c r="U40" s="331"/>
      <c r="V40" s="331"/>
      <c r="W40" s="331"/>
      <c r="X40" s="331"/>
      <c r="Y40" s="331"/>
      <c r="Z40" s="332"/>
      <c r="AA40" s="338"/>
      <c r="AB40" s="339"/>
      <c r="AG40" s="39"/>
      <c r="AH40" s="39"/>
    </row>
    <row r="41" spans="7:34" s="20" customFormat="1" ht="19.5" customHeight="1" x14ac:dyDescent="0.15">
      <c r="G41" s="296"/>
      <c r="H41" s="191"/>
      <c r="I41" s="192"/>
      <c r="J41" s="299"/>
      <c r="K41" s="239"/>
      <c r="L41" s="239"/>
      <c r="M41" s="240"/>
      <c r="N41" s="327"/>
      <c r="O41" s="328"/>
      <c r="P41" s="328"/>
      <c r="Q41" s="328"/>
      <c r="R41" s="328"/>
      <c r="S41" s="328"/>
      <c r="T41" s="328"/>
      <c r="U41" s="328"/>
      <c r="V41" s="328"/>
      <c r="W41" s="328"/>
      <c r="X41" s="328"/>
      <c r="Y41" s="328"/>
      <c r="Z41" s="329"/>
      <c r="AA41" s="336"/>
      <c r="AB41" s="337"/>
      <c r="AG41" s="39"/>
      <c r="AH41" s="39"/>
    </row>
    <row r="42" spans="7:34" s="20" customFormat="1" ht="19.5" customHeight="1" x14ac:dyDescent="0.15">
      <c r="G42" s="187"/>
      <c r="H42" s="188"/>
      <c r="I42" s="189"/>
      <c r="J42" s="359"/>
      <c r="K42" s="360"/>
      <c r="L42" s="360"/>
      <c r="M42" s="361"/>
      <c r="N42" s="345"/>
      <c r="O42" s="346"/>
      <c r="P42" s="346"/>
      <c r="Q42" s="346"/>
      <c r="R42" s="346"/>
      <c r="S42" s="346"/>
      <c r="T42" s="346"/>
      <c r="U42" s="346"/>
      <c r="V42" s="346"/>
      <c r="W42" s="346"/>
      <c r="X42" s="346"/>
      <c r="Y42" s="346"/>
      <c r="Z42" s="347"/>
      <c r="AA42" s="348"/>
      <c r="AB42" s="349"/>
      <c r="AG42" s="39"/>
      <c r="AH42" s="39"/>
    </row>
    <row r="43" spans="7:34" s="20" customFormat="1" ht="24" customHeight="1" thickBot="1" x14ac:dyDescent="0.2">
      <c r="G43" s="342" t="s">
        <v>90</v>
      </c>
      <c r="H43" s="343"/>
      <c r="I43" s="343"/>
      <c r="J43" s="343"/>
      <c r="K43" s="343"/>
      <c r="L43" s="343"/>
      <c r="M43" s="343"/>
      <c r="N43" s="343"/>
      <c r="O43" s="343"/>
      <c r="P43" s="343"/>
      <c r="Q43" s="343"/>
      <c r="R43" s="343"/>
      <c r="S43" s="343"/>
      <c r="T43" s="343"/>
      <c r="U43" s="343"/>
      <c r="V43" s="343"/>
      <c r="W43" s="343"/>
      <c r="X43" s="343"/>
      <c r="Y43" s="343"/>
      <c r="Z43" s="344"/>
      <c r="AA43" s="340">
        <f>SUM(AA27:AB42)</f>
        <v>1115400</v>
      </c>
      <c r="AB43" s="341"/>
      <c r="AG43" s="39"/>
      <c r="AH43" s="39"/>
    </row>
    <row r="44" spans="7:34" s="20"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20" customFormat="1" ht="19.5" customHeight="1" x14ac:dyDescent="0.15">
      <c r="G45" s="290" t="s">
        <v>148</v>
      </c>
      <c r="H45" s="290"/>
      <c r="I45" s="290"/>
      <c r="J45" s="290"/>
      <c r="K45" s="290"/>
      <c r="L45" s="290"/>
      <c r="M45" s="290"/>
      <c r="N45" s="290"/>
      <c r="O45" s="290"/>
      <c r="P45" s="290"/>
      <c r="Q45" s="290"/>
      <c r="R45" s="290"/>
      <c r="S45" s="290"/>
      <c r="T45" s="290"/>
      <c r="U45" s="290"/>
      <c r="V45" s="290"/>
      <c r="W45" s="290"/>
      <c r="X45" s="290"/>
      <c r="Y45" s="290"/>
      <c r="Z45" s="290"/>
      <c r="AA45" s="290"/>
      <c r="AB45" s="290"/>
    </row>
    <row r="46" spans="7:34" s="20" customFormat="1" ht="21" customHeight="1" x14ac:dyDescent="0.15">
      <c r="G46" s="14"/>
      <c r="H46" s="14"/>
      <c r="I46" s="14"/>
      <c r="J46" s="14"/>
      <c r="K46" s="14"/>
      <c r="L46" s="14"/>
      <c r="M46" s="14"/>
      <c r="N46" s="14"/>
      <c r="O46" s="14"/>
      <c r="P46" s="14"/>
      <c r="Q46" s="14"/>
      <c r="R46" s="14"/>
      <c r="S46" s="14"/>
      <c r="T46" s="14"/>
      <c r="U46" s="15"/>
      <c r="V46" s="16"/>
      <c r="W46" s="325" t="s">
        <v>47</v>
      </c>
      <c r="X46" s="326"/>
      <c r="Y46" s="325" t="s">
        <v>48</v>
      </c>
      <c r="Z46" s="326"/>
      <c r="AA46" s="325" t="s">
        <v>49</v>
      </c>
      <c r="AB46" s="335"/>
    </row>
    <row r="47" spans="7:34" s="20" customFormat="1" ht="24" customHeight="1" x14ac:dyDescent="0.15">
      <c r="G47" s="14"/>
      <c r="H47" s="14"/>
      <c r="I47" s="14"/>
      <c r="J47" s="14"/>
      <c r="K47" s="14"/>
      <c r="L47" s="14"/>
      <c r="M47" s="14"/>
      <c r="N47" s="14"/>
      <c r="O47" s="14"/>
      <c r="P47" s="14"/>
      <c r="Q47" s="14"/>
      <c r="R47" s="14"/>
      <c r="S47" s="14"/>
      <c r="T47" s="14"/>
      <c r="U47" s="1"/>
      <c r="V47" s="2"/>
      <c r="W47" s="323"/>
      <c r="X47" s="186"/>
      <c r="Y47" s="323"/>
      <c r="Z47" s="186"/>
      <c r="AA47" s="323"/>
      <c r="AB47" s="186"/>
    </row>
    <row r="48" spans="7:34" s="20" customFormat="1" ht="19.5" customHeight="1" x14ac:dyDescent="0.15">
      <c r="G48" s="17"/>
      <c r="H48" s="10"/>
      <c r="I48" s="18"/>
      <c r="J48" s="10"/>
      <c r="K48" s="10"/>
      <c r="L48" s="10"/>
      <c r="M48" s="10"/>
      <c r="N48" s="10"/>
      <c r="O48" s="10"/>
      <c r="P48" s="10"/>
      <c r="Q48" s="14"/>
      <c r="R48" s="14"/>
      <c r="S48" s="10"/>
      <c r="T48" s="10"/>
      <c r="U48" s="1"/>
      <c r="V48" s="2"/>
      <c r="W48" s="324"/>
      <c r="X48" s="189"/>
      <c r="Y48" s="324"/>
      <c r="Z48" s="189"/>
      <c r="AA48" s="324"/>
      <c r="AB48" s="189"/>
    </row>
    <row r="49" s="20" customFormat="1" ht="4.5" customHeight="1" x14ac:dyDescent="0.15"/>
    <row r="50" s="20" customFormat="1" ht="19.5" customHeight="1" x14ac:dyDescent="0.15"/>
    <row r="51" s="20" customFormat="1" ht="19.5" customHeight="1" x14ac:dyDescent="0.15"/>
    <row r="52" s="20" customFormat="1" ht="19.5" customHeight="1" x14ac:dyDescent="0.15"/>
    <row r="53" s="20" customFormat="1" ht="19.5" customHeight="1" x14ac:dyDescent="0.15"/>
    <row r="54" s="20" customFormat="1" ht="19.5" customHeight="1" x14ac:dyDescent="0.15"/>
    <row r="55" s="20" customFormat="1" ht="19.5" customHeight="1" x14ac:dyDescent="0.15"/>
    <row r="56" s="20" customFormat="1" ht="19.5" customHeight="1" x14ac:dyDescent="0.15"/>
    <row r="57" s="20" customFormat="1" ht="19.5" customHeight="1" x14ac:dyDescent="0.15"/>
    <row r="58" s="20" customFormat="1" ht="19.5" customHeight="1" x14ac:dyDescent="0.15"/>
    <row r="59" s="20" customFormat="1" ht="19.5" customHeight="1" x14ac:dyDescent="0.15"/>
    <row r="60" s="20" customFormat="1" ht="19.5" customHeight="1" x14ac:dyDescent="0.15"/>
    <row r="61" s="20" customFormat="1" ht="19.5" customHeight="1" x14ac:dyDescent="0.15"/>
    <row r="62" s="20" customFormat="1" ht="19.5" customHeight="1" x14ac:dyDescent="0.15"/>
    <row r="63" s="20" customFormat="1" ht="19.5" customHeight="1" x14ac:dyDescent="0.15"/>
    <row r="64"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2" x14ac:dyDescent="0.15"/>
    <row r="95" s="20" customFormat="1" ht="12" x14ac:dyDescent="0.15"/>
  </sheetData>
  <sheetProtection algorithmName="SHA-512" hashValue="F+uhqa5cTC9S+hf3ZjRbJoMa8MrWOwZzRGku7ywyPDt7B9RiNi7LlvhjRjSMnx5ufGcwHziIOxkAGF/Lpgri7g==" saltValue="OpjrK8aKZa4DmDkdXdvfQw==" spinCount="100000" sheet="1" objects="1" scenarios="1" selectLockedCells="1"/>
  <mergeCells count="89">
    <mergeCell ref="H7:P8"/>
    <mergeCell ref="V1:W1"/>
    <mergeCell ref="U3:AB3"/>
    <mergeCell ref="U4:AB4"/>
    <mergeCell ref="U5:AB5"/>
    <mergeCell ref="U6:AB6"/>
    <mergeCell ref="U7:AB7"/>
    <mergeCell ref="U8:AB8"/>
    <mergeCell ref="G16:I16"/>
    <mergeCell ref="G17:I17"/>
    <mergeCell ref="J17:Q17"/>
    <mergeCell ref="G19:I20"/>
    <mergeCell ref="G21:I2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AA34:AB34"/>
    <mergeCell ref="AA35:AB35"/>
    <mergeCell ref="N41:Z41"/>
    <mergeCell ref="AA41:AB41"/>
    <mergeCell ref="N38:Z38"/>
    <mergeCell ref="AA38:AB38"/>
    <mergeCell ref="N39:Z39"/>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W47:X48"/>
    <mergeCell ref="Y47:Z48"/>
    <mergeCell ref="AA47:AB48"/>
    <mergeCell ref="W46:X46"/>
    <mergeCell ref="Y46:Z46"/>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s>
  <phoneticPr fontId="21"/>
  <dataValidations count="4">
    <dataValidation type="list" allowBlank="1" showInputMessage="1" sqref="U16:U17 U19:U22 J21:J22 V1:W1">
      <formula1>"2016,2017,2018"</formula1>
    </dataValidation>
    <dataValidation type="list" allowBlank="1" showInputMessage="1" sqref="W16:W17 W19:W22 L21:L22 Y1">
      <formula1>"4,5,6,7,8,9,10,11,12,1,2,3"</formula1>
    </dataValidation>
    <dataValidation type="list" allowBlank="1" showInputMessage="1" sqref="Y16:Y17 Y19:Y22 N21:N22">
      <formula1>"1,2,3,4,5,6,7,8,9,10,11,12,13,14,15,16,17,18,19,20,21,22,23,24,25,26,27,28,29,30,31"</formula1>
    </dataValidation>
    <dataValidation type="list" allowBlank="1" showInputMessage="1" showErrorMessage="1" sqref="AA1">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92" orientation="landscape" r:id="rId1"/>
  <headerFooter alignWithMargins="0"/>
  <drawing r:id="rId2"/>
  <legacyDrawing r:id="rId3"/>
  <controls>
    <mc:AlternateContent xmlns:mc="http://schemas.openxmlformats.org/markup-compatibility/2006">
      <mc:Choice Requires="x14">
        <control shapeId="2051" r:id="rId4" name="OptionButton2">
          <controlPr autoLine="0" r:id="rId5">
            <anchor moveWithCells="1">
              <from>
                <xdr:col>13</xdr:col>
                <xdr:colOff>114300</xdr:colOff>
                <xdr:row>18</xdr:row>
                <xdr:rowOff>76200</xdr:rowOff>
              </from>
              <to>
                <xdr:col>13</xdr:col>
                <xdr:colOff>257175</xdr:colOff>
                <xdr:row>18</xdr:row>
                <xdr:rowOff>219075</xdr:rowOff>
              </to>
            </anchor>
          </controlPr>
        </control>
      </mc:Choice>
      <mc:Fallback>
        <control shapeId="2051" r:id="rId4" name="OptionButton2"/>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49" r:id="rId8" name="OptionButton3">
          <controlPr autoLine="0" r:id="rId9">
            <anchor moveWithCells="1">
              <from>
                <xdr:col>9</xdr:col>
                <xdr:colOff>142875</xdr:colOff>
                <xdr:row>18</xdr:row>
                <xdr:rowOff>57150</xdr:rowOff>
              </from>
              <to>
                <xdr:col>9</xdr:col>
                <xdr:colOff>295275</xdr:colOff>
                <xdr:row>18</xdr:row>
                <xdr:rowOff>180975</xdr:rowOff>
              </to>
            </anchor>
          </controlPr>
        </control>
      </mc:Choice>
      <mc:Fallback>
        <control shapeId="2049" r:id="rId8" name="Optio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丸山 紀子(Maruyama Noriko)</cp:lastModifiedBy>
  <cp:lastPrinted>2021-04-15T07:26:17Z</cp:lastPrinted>
  <dcterms:created xsi:type="dcterms:W3CDTF">2011-05-24T00:18:47Z</dcterms:created>
  <dcterms:modified xsi:type="dcterms:W3CDTF">2021-11-02T05:55:59Z</dcterms:modified>
</cp:coreProperties>
</file>